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awag\userdata\mertenad\Desktop\SANDEC\Project\Schools project\ZW@S\Methodology\Annexes\T2.A2 WABIs for school\"/>
    </mc:Choice>
  </mc:AlternateContent>
  <bookViews>
    <workbookView xWindow="0" yWindow="0" windowWidth="19200" windowHeight="7485" activeTab="9"/>
  </bookViews>
  <sheets>
    <sheet name="Introduction" sheetId="1" r:id="rId1"/>
    <sheet name="Feedback Form" sheetId="2" r:id="rId2"/>
    <sheet name="Background Information" sheetId="3" r:id="rId3"/>
    <sheet name="1&amp;1C" sheetId="4" r:id="rId4"/>
    <sheet name="2E" sheetId="5" r:id="rId5"/>
    <sheet name="3&amp;3R" sheetId="6" r:id="rId6"/>
    <sheet name="4U" sheetId="7" r:id="rId7"/>
    <sheet name="5F" sheetId="9" r:id="rId8"/>
    <sheet name="6L" sheetId="10" r:id="rId9"/>
    <sheet name="Summary" sheetId="12" r:id="rId10"/>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12" l="1"/>
  <c r="D4" i="12"/>
  <c r="D3" i="12"/>
  <c r="F27" i="12" l="1"/>
  <c r="F28" i="12"/>
  <c r="F24" i="12"/>
  <c r="E14" i="3" l="1"/>
  <c r="E13" i="3"/>
  <c r="F10" i="12" l="1"/>
  <c r="F9" i="12"/>
  <c r="F8" i="12"/>
  <c r="H28" i="12"/>
  <c r="G28" i="12"/>
  <c r="G27" i="12"/>
  <c r="H27" i="12"/>
  <c r="F5" i="5"/>
  <c r="G5" i="5"/>
  <c r="F18" i="12" l="1"/>
  <c r="F19" i="12"/>
  <c r="F20" i="12"/>
  <c r="F21" i="12"/>
  <c r="F22" i="12"/>
  <c r="F17" i="12"/>
  <c r="F15" i="12"/>
  <c r="F14" i="12"/>
  <c r="F11" i="12"/>
  <c r="J9" i="12"/>
  <c r="F7" i="12"/>
  <c r="F6" i="12"/>
  <c r="F30" i="12" l="1"/>
  <c r="D30" i="12"/>
  <c r="D24" i="12"/>
  <c r="F26" i="12"/>
  <c r="G26" i="12" s="1"/>
  <c r="D28" i="12"/>
  <c r="D27" i="12"/>
  <c r="D26" i="12"/>
  <c r="F12" i="4"/>
  <c r="F13" i="4" s="1"/>
  <c r="F25" i="12" s="1"/>
  <c r="G25" i="12" s="1"/>
  <c r="H30" i="12" l="1"/>
  <c r="G30" i="12"/>
  <c r="H26" i="12"/>
  <c r="H25" i="12"/>
  <c r="H24" i="12"/>
  <c r="G24" i="12"/>
  <c r="F9" i="10" l="1"/>
  <c r="F10" i="10" s="1"/>
  <c r="F35" i="12" s="1"/>
  <c r="H35" i="12" s="1"/>
  <c r="F6" i="9"/>
  <c r="F7" i="9" s="1"/>
  <c r="F8" i="7"/>
  <c r="F9" i="7" s="1"/>
  <c r="F11" i="6"/>
  <c r="F12" i="6" s="1"/>
  <c r="F31" i="12" s="1"/>
  <c r="G4" i="6"/>
  <c r="F4" i="6"/>
  <c r="G35" i="12" l="1"/>
  <c r="G8" i="9"/>
  <c r="F34" i="12"/>
  <c r="F10" i="7"/>
  <c r="F33" i="12"/>
  <c r="G31" i="12"/>
  <c r="H31" i="12"/>
  <c r="G11" i="10"/>
  <c r="F11" i="10"/>
  <c r="F8" i="9"/>
  <c r="G10" i="7"/>
  <c r="G13" i="6"/>
  <c r="F13" i="6"/>
  <c r="G34" i="12" l="1"/>
  <c r="H34" i="12"/>
  <c r="H33" i="12"/>
  <c r="G33" i="12"/>
  <c r="F14" i="5"/>
  <c r="F15" i="5" s="1"/>
  <c r="F29" i="12" s="1"/>
  <c r="G7" i="5"/>
  <c r="F7" i="5"/>
  <c r="G16" i="5" l="1"/>
  <c r="F16" i="5" l="1"/>
  <c r="G4" i="4"/>
  <c r="F4" i="4"/>
  <c r="G14" i="4" l="1"/>
  <c r="F14" i="4"/>
</calcChain>
</file>

<file path=xl/comments1.xml><?xml version="1.0" encoding="utf-8"?>
<comments xmlns="http://schemas.openxmlformats.org/spreadsheetml/2006/main">
  <authors>
    <author>Mertenat, Adeline</author>
  </authors>
  <commentList>
    <comment ref="F4" authorId="0" shapeId="0">
      <text>
        <r>
          <rPr>
            <b/>
            <sz val="9"/>
            <color indexed="81"/>
            <rFont val="Tahoma"/>
            <family val="2"/>
          </rPr>
          <t>Mertenat, Adeline:</t>
        </r>
        <r>
          <rPr>
            <sz val="9"/>
            <color indexed="81"/>
            <rFont val="Tahoma"/>
            <family val="2"/>
          </rPr>
          <t xml:space="preserve">
to be changed!</t>
        </r>
      </text>
    </comment>
  </commentList>
</comments>
</file>

<file path=xl/comments2.xml><?xml version="1.0" encoding="utf-8"?>
<comments xmlns="http://schemas.openxmlformats.org/spreadsheetml/2006/main">
  <authors>
    <author>Mertenat, Adeline</author>
  </authors>
  <commentList>
    <comment ref="J9" authorId="0" shapeId="0">
      <text>
        <r>
          <rPr>
            <b/>
            <sz val="9"/>
            <color indexed="81"/>
            <rFont val="Tahoma"/>
            <family val="2"/>
          </rPr>
          <t>Mertenat, Adeline:</t>
        </r>
        <r>
          <rPr>
            <sz val="9"/>
            <color indexed="81"/>
            <rFont val="Tahoma"/>
            <family val="2"/>
          </rPr>
          <t xml:space="preserve">
Error message if numbers do not match</t>
        </r>
      </text>
    </comment>
  </commentList>
</comments>
</file>

<file path=xl/sharedStrings.xml><?xml version="1.0" encoding="utf-8"?>
<sst xmlns="http://schemas.openxmlformats.org/spreadsheetml/2006/main" count="429" uniqueCount="269">
  <si>
    <t>ISWM Benchmark Indicators – User Form</t>
  </si>
  <si>
    <t>No.</t>
  </si>
  <si>
    <t xml:space="preserve">General notes </t>
  </si>
  <si>
    <t xml:space="preserve">For the ‘qualitative’ indicators, please make an assessment against the 5-6 defined criteria, using your best professional judgment to assign a score (0, 5, 10, 15 or 20) on each criterion; the scores are then summed, normalised if necessary to provide a % score, and reported alongside a qualitative assessment as follows: </t>
  </si>
  <si>
    <r>
      <rPr>
        <b/>
        <sz val="10"/>
        <color theme="1"/>
        <rFont val="Arial"/>
        <family val="2"/>
      </rPr>
      <t xml:space="preserve">  ·</t>
    </r>
    <r>
      <rPr>
        <sz val="10"/>
        <color theme="1"/>
        <rFont val="Arial"/>
        <family val="2"/>
      </rPr>
      <t xml:space="preserve">       HIGH </t>
    </r>
  </si>
  <si>
    <t xml:space="preserve">81 - 100%  </t>
  </si>
  <si>
    <t>(traffic light indicator – green)</t>
  </si>
  <si>
    <r>
      <rPr>
        <b/>
        <sz val="10"/>
        <color theme="1"/>
        <rFont val="Arial"/>
        <family val="2"/>
      </rPr>
      <t xml:space="preserve">  · </t>
    </r>
    <r>
      <rPr>
        <sz val="10"/>
        <color theme="1"/>
        <rFont val="Arial"/>
        <family val="2"/>
      </rPr>
      <t xml:space="preserve">      MEDIUM/HIGH </t>
    </r>
  </si>
  <si>
    <t>61 - 80%</t>
  </si>
  <si>
    <t>(traffic light – orange/green)</t>
  </si>
  <si>
    <r>
      <rPr>
        <b/>
        <sz val="10"/>
        <color theme="1"/>
        <rFont val="Arial"/>
        <family val="2"/>
      </rPr>
      <t xml:space="preserve">  · </t>
    </r>
    <r>
      <rPr>
        <sz val="10"/>
        <color theme="1"/>
        <rFont val="Arial"/>
        <family val="2"/>
      </rPr>
      <t xml:space="preserve">      MEDIUM </t>
    </r>
  </si>
  <si>
    <t xml:space="preserve">41 - 60%  </t>
  </si>
  <si>
    <t>(traffic light - orange)</t>
  </si>
  <si>
    <r>
      <rPr>
        <b/>
        <sz val="10"/>
        <color theme="1"/>
        <rFont val="Arial"/>
        <family val="2"/>
      </rPr>
      <t xml:space="preserve">  · </t>
    </r>
    <r>
      <rPr>
        <sz val="10"/>
        <color theme="1"/>
        <rFont val="Arial"/>
        <family val="2"/>
      </rPr>
      <t xml:space="preserve">      LOW/MEDIUM </t>
    </r>
  </si>
  <si>
    <t>21 - 40%</t>
  </si>
  <si>
    <t>(traffic light – red/orange)</t>
  </si>
  <si>
    <r>
      <rPr>
        <b/>
        <sz val="10"/>
        <color theme="1"/>
        <rFont val="Arial"/>
        <family val="2"/>
      </rPr>
      <t xml:space="preserve">  · </t>
    </r>
    <r>
      <rPr>
        <sz val="10"/>
        <color theme="1"/>
        <rFont val="Arial"/>
        <family val="2"/>
      </rPr>
      <t xml:space="preserve">      LOW </t>
    </r>
  </si>
  <si>
    <t xml:space="preserve">  0 - 20% </t>
  </si>
  <si>
    <t>(traffic light - red)</t>
  </si>
  <si>
    <t>The summary scoring form should be filled in last, summarising the totals from the more detailed forms that follow. The two columns at the right side of the table allow two different colours to be filled in, signifying the medium/high status (orange-green) and low/medum status (red-orange).  If the status is not in between two categories (i.e. high, medium or low) then fill in two of the same colour (i.e. green-green, orange-orange, red-red). For summary purposes, ‘traffic light’ coding has also been defined for each of the three quantitative benchmark indicators, for which the assessment of green / orange / red varies – e.g. ‘high’ collection coverage is defined as 99% or more, while ‘high’ recycling is 50% or more.</t>
  </si>
  <si>
    <t>THANK YOU!</t>
  </si>
  <si>
    <t>Question</t>
  </si>
  <si>
    <t>User Feedback</t>
  </si>
  <si>
    <t>Are the indicators easy to use?</t>
  </si>
  <si>
    <t>Are the instructions easy to follow?</t>
  </si>
  <si>
    <t>Your considered comments on improving the indicator (or rather the criterion) set to make it more insightful or useful?</t>
  </si>
  <si>
    <t>Category</t>
  </si>
  <si>
    <t>Indicator</t>
  </si>
  <si>
    <t>Value</t>
  </si>
  <si>
    <t>Justification</t>
  </si>
  <si>
    <t>B1</t>
  </si>
  <si>
    <t>B2</t>
  </si>
  <si>
    <t>Population</t>
  </si>
  <si>
    <t>B3</t>
  </si>
  <si>
    <t>Waste generation</t>
  </si>
  <si>
    <t>W1</t>
  </si>
  <si>
    <t>Waste per capita</t>
  </si>
  <si>
    <t>W2</t>
  </si>
  <si>
    <t>Waste composition:</t>
  </si>
  <si>
    <t>Summary composition of MSW as generated. Data points used for 3 key fractions – all as % wt. of total waste generated</t>
  </si>
  <si>
    <t>-</t>
  </si>
  <si>
    <t>W2.1</t>
  </si>
  <si>
    <t>Organic</t>
  </si>
  <si>
    <t>Organics (food and green wastes) %</t>
  </si>
  <si>
    <t>W2.2</t>
  </si>
  <si>
    <t>Paper</t>
  </si>
  <si>
    <t>Paper %</t>
  </si>
  <si>
    <t>W2.3</t>
  </si>
  <si>
    <t>Plastics</t>
  </si>
  <si>
    <t>Plastics %</t>
  </si>
  <si>
    <t>W2.4</t>
  </si>
  <si>
    <t>Metals</t>
  </si>
  <si>
    <t>Metals %</t>
  </si>
  <si>
    <t>W2.5</t>
  </si>
  <si>
    <t>Solid waste density</t>
  </si>
  <si>
    <t>W2.6</t>
  </si>
  <si>
    <t>Moisture content</t>
  </si>
  <si>
    <t>Short name</t>
  </si>
  <si>
    <t>Score</t>
  </si>
  <si>
    <t>Quantitative assessment</t>
  </si>
  <si>
    <t>(As per conversion table)</t>
  </si>
  <si>
    <t>Waste captured by the solid waste management system (%)</t>
  </si>
  <si>
    <t>1C</t>
  </si>
  <si>
    <t>1C.1</t>
  </si>
  <si>
    <t>Appearance of waste collection points</t>
  </si>
  <si>
    <t>1C.2</t>
  </si>
  <si>
    <t>1C.3</t>
  </si>
  <si>
    <t>1C.5</t>
  </si>
  <si>
    <t>Health and safety of collection workers</t>
  </si>
  <si>
    <t>Total score</t>
  </si>
  <si>
    <t>(Automatic summation of the scores above)</t>
  </si>
  <si>
    <t>Normalised %</t>
  </si>
  <si>
    <t>Qualitative assessment</t>
  </si>
  <si>
    <t>How to assess/method / What to do</t>
  </si>
  <si>
    <t>Description</t>
  </si>
  <si>
    <t>0: Very high incidence of littering
5: High indidence
10: Medium incidence
15: Low incidence
20: Very low incidence</t>
  </si>
  <si>
    <t>Presence of litter and of overflowing litter bins.</t>
  </si>
  <si>
    <t>Presence of accumulated waste around collection points/ containers. It focuses on locations where large amounts of waste is collected (e.g. containers or collection points where all the waste from the school is gathered).</t>
  </si>
  <si>
    <t>Appearance of waste bins</t>
  </si>
  <si>
    <t>Use of appropriate personal protection equipment &amp; supporting procedures.</t>
  </si>
  <si>
    <t>0: No compliance
5: Low compliance
10: Medium compliance
15: Medium/high compliance
20: High compliance</t>
  </si>
  <si>
    <t>Presence of documentary evidence of appropriate service planning, service delivery, monitoring procedures and tools.</t>
  </si>
  <si>
    <t>Controlled treatment or disposal (%)</t>
  </si>
  <si>
    <t>2E</t>
  </si>
  <si>
    <t>2E.2</t>
  </si>
  <si>
    <t>Occupational health and safety</t>
  </si>
  <si>
    <t>Score Explanations</t>
  </si>
  <si>
    <t>Use of appropriate personal protection
equipment &amp; supporting procedures</t>
  </si>
  <si>
    <t>Recycling rate (%)</t>
  </si>
  <si>
    <t>Quality of resource management - reduce, reuse, recycle</t>
  </si>
  <si>
    <t>3R.1</t>
  </si>
  <si>
    <t>3R.3</t>
  </si>
  <si>
    <t>3R.4</t>
  </si>
  <si>
    <t>How to assess</t>
  </si>
  <si>
    <t>4U</t>
  </si>
  <si>
    <t>User inclusivity</t>
  </si>
  <si>
    <t>4U.2</t>
  </si>
  <si>
    <t>4U.3</t>
  </si>
  <si>
    <t>Level of public involvement</t>
  </si>
  <si>
    <t>4U.4</t>
  </si>
  <si>
    <t>Public feedback mechanisms</t>
  </si>
  <si>
    <t>Public education &amp; Awareness</t>
  </si>
  <si>
    <t>Normailed %</t>
  </si>
  <si>
    <t>5F</t>
  </si>
  <si>
    <t>Financial Sustainability</t>
  </si>
  <si>
    <t>5F.1</t>
  </si>
  <si>
    <t>Cost accounting</t>
  </si>
  <si>
    <t>Normalised score (%)</t>
  </si>
  <si>
    <t>Justification of score</t>
  </si>
  <si>
    <t>6 L</t>
  </si>
  <si>
    <t>Local institutional coherence</t>
  </si>
  <si>
    <t>6L.1</t>
  </si>
  <si>
    <t>Organisational structure</t>
  </si>
  <si>
    <t>6L.2</t>
  </si>
  <si>
    <t>Institutional capacity</t>
  </si>
  <si>
    <t>6L.3</t>
  </si>
  <si>
    <t>6L.4</t>
  </si>
  <si>
    <t>Availability and quality of solid waste management data</t>
  </si>
  <si>
    <t>6L</t>
  </si>
  <si>
    <t>Enter the number calculated
Low - Red 0 - 9% 
Low/medium - Red/organge - 10 - 24%
Medium - Organge - 25 - 44%
Medium/high - Orange/green - 45 - 64%
High - Green &gt; 65%</t>
  </si>
  <si>
    <t>0: 0 - 1% clean source-separated material - All recycling from mixed waste 
5: 1 - 25%  clean source-separated materials - majority from mixed waste
10: 26 - 65% clean source-separated materials
15: 65 - 95% clean source-separated materials
20: 96 - 100% clean source-separated material</t>
  </si>
  <si>
    <t>0: No focus
5: Low focus
10: Medium focus
15: Medium/high focus
20: High level of focus</t>
  </si>
  <si>
    <t>Use of appropriate personal protection equipment &amp; supporting procedures</t>
  </si>
  <si>
    <t xml:space="preserve">Waste generation </t>
  </si>
  <si>
    <t>No</t>
  </si>
  <si>
    <t>Data/ Benchmark Indicator</t>
  </si>
  <si>
    <t>Results</t>
  </si>
  <si>
    <t>Code</t>
  </si>
  <si>
    <t>Progress</t>
  </si>
  <si>
    <t>Key Waste-related data</t>
  </si>
  <si>
    <t>Data</t>
  </si>
  <si>
    <t xml:space="preserve">MSW per capita </t>
  </si>
  <si>
    <t xml:space="preserve">kg per day </t>
  </si>
  <si>
    <t>Summary composition of MSW for 3 key fractions – all as % wt. of total waste generated</t>
  </si>
  <si>
    <t>Physical Components</t>
  </si>
  <si>
    <t>Benchmark Indicator</t>
  </si>
  <si>
    <t xml:space="preserve">Public health – waste collection </t>
  </si>
  <si>
    <t>Quality of waste collection service</t>
  </si>
  <si>
    <t>Environmental control – waste treatment     and disposal</t>
  </si>
  <si>
    <t>Quality of environmental protection of waste treatment and disposal</t>
  </si>
  <si>
    <t>Resource Management – Reduce, Reuse, Recycle</t>
  </si>
  <si>
    <t>3R</t>
  </si>
  <si>
    <t>Quality of 3Rs – Reduce, reuse, recycle</t>
  </si>
  <si>
    <t>Governance Factors</t>
  </si>
  <si>
    <t>Inclusivity</t>
  </si>
  <si>
    <t>Financial sustainability</t>
  </si>
  <si>
    <t>Sound institutions, proactive policies</t>
  </si>
  <si>
    <t>Total population of the school</t>
  </si>
  <si>
    <t xml:space="preserve">Regularity of collection service and monitoring </t>
  </si>
  <si>
    <t>0: No compliance /regularity
5: Low compliance
10: Medium compliance
15: Medium/high compliance
20: High compliance Regular + monitoring</t>
  </si>
  <si>
    <t xml:space="preserve">Know-how of the responsible person for waste treatment &amp; disposal
</t>
  </si>
  <si>
    <t xml:space="preserve">Percentage of total solid waste generated at the school which is recycled (inside or off site) </t>
  </si>
  <si>
    <t>Source separation of waste</t>
  </si>
  <si>
    <t>or:
0: All mixed at source and then sorted
5: Some fractions segregated rest is mixed
10: Most organic waste separated, rest is mixed
15: Most organic waste separated and additionnal recyclables separated 
20: All organic and all recyclables separated (paper, plastic,...)</t>
  </si>
  <si>
    <t>Behavior in waste management</t>
  </si>
  <si>
    <t>Planning for necessary capital for investment</t>
  </si>
  <si>
    <t>Responsibility at management level</t>
  </si>
  <si>
    <t>School solid waste management strategy &amp; plan</t>
  </si>
  <si>
    <t>Percentage of waste generated at the school compound that is actually handled by the waste management and recycling system, and not "lost" through illegal ("wild") burning, burying or dumping in unofficial areas.</t>
  </si>
  <si>
    <t>Low - red : 0 - 49%
Low/ Medium - red/orange: 50 - 69%
Medium - orange: 70  - 89%
Medium/High -  organge/green : 90 - 98%
High - green : 99 - 100%</t>
  </si>
  <si>
    <t>Method to assess</t>
  </si>
  <si>
    <r>
      <rPr>
        <i/>
        <sz val="10"/>
        <color theme="1"/>
        <rFont val="Arial"/>
        <family val="2"/>
      </rPr>
      <t>OBSERVATION</t>
    </r>
    <r>
      <rPr>
        <sz val="10"/>
        <color theme="1"/>
        <rFont val="Arial"/>
        <family val="2"/>
      </rPr>
      <t xml:space="preserve">
Visit all collection points (ideally just after the waste was collected) and judge the average cleanliness of the area.</t>
    </r>
  </si>
  <si>
    <r>
      <rPr>
        <i/>
        <sz val="10"/>
        <rFont val="Arial"/>
        <family val="2"/>
      </rPr>
      <t>OBSERVATION + ESTIMATION</t>
    </r>
    <r>
      <rPr>
        <sz val="10"/>
        <rFont val="Arial"/>
        <family val="2"/>
      </rPr>
      <t xml:space="preserve">
Is most of the waste generated at the school collected and disposed of inside or outside the school in designated area? Or is there a lot of waste which remains in the school compound as waste littered, or illegaly dumped/burnt?</t>
    </r>
  </si>
  <si>
    <t>Effectiveness of sweeping</t>
  </si>
  <si>
    <r>
      <rPr>
        <i/>
        <sz val="10"/>
        <color theme="1"/>
        <rFont val="Arial"/>
        <family val="2"/>
      </rPr>
      <t>OBSERVATION</t>
    </r>
    <r>
      <rPr>
        <sz val="10"/>
        <color theme="1"/>
        <rFont val="Arial"/>
        <family val="2"/>
      </rPr>
      <t xml:space="preserve">
Go to all the waste bins located in the school compound and evaluate the incidence of waste littering (consider bins located in: classrooms, administration, and open common area)</t>
    </r>
  </si>
  <si>
    <t>Presence of littering inside the school compound.</t>
  </si>
  <si>
    <r>
      <rPr>
        <i/>
        <sz val="10"/>
        <color theme="1"/>
        <rFont val="Arial"/>
        <family val="2"/>
      </rPr>
      <t>OBSERVATION</t>
    </r>
    <r>
      <rPr>
        <sz val="10"/>
        <color theme="1"/>
        <rFont val="Arial"/>
        <family val="2"/>
      </rPr>
      <t xml:space="preserve">
Check if there are any accumulated waste or illegal dumps inside the school compound.</t>
    </r>
  </si>
  <si>
    <r>
      <rPr>
        <i/>
        <sz val="10"/>
        <color theme="1"/>
        <rFont val="Arial"/>
        <family val="2"/>
      </rPr>
      <t>INTERVIEW + DOCUMENTATION</t>
    </r>
    <r>
      <rPr>
        <sz val="10"/>
        <color theme="1"/>
        <rFont val="Arial"/>
        <family val="2"/>
      </rPr>
      <t xml:space="preserve">
Is there any SWM plan available and implemented? Is the waste collection schedules regularly (daily, weekly) or is it done only when people have time? Are there clear responsibilities for collection service and monitoring? Is someone responsible to check the quality of the collection service?</t>
    </r>
  </si>
  <si>
    <r>
      <rPr>
        <i/>
        <sz val="10"/>
        <color theme="1"/>
        <rFont val="Arial"/>
        <family val="2"/>
      </rPr>
      <t>OBSERVATION</t>
    </r>
    <r>
      <rPr>
        <sz val="10"/>
        <color theme="1"/>
        <rFont val="Arial"/>
        <family val="2"/>
      </rPr>
      <t xml:space="preserve">
Are the workers collecting the waste equiped with proper personal protection equipment (gloves, shoes, working clothes)?</t>
    </r>
  </si>
  <si>
    <t>Percentage of waste managed in the school compound and not given outside for further disposal</t>
  </si>
  <si>
    <r>
      <rPr>
        <i/>
        <sz val="10"/>
        <rFont val="Arial"/>
        <family val="2"/>
      </rPr>
      <t>OBSERVATION + ESTIMATION</t>
    </r>
    <r>
      <rPr>
        <sz val="10"/>
        <rFont val="Arial"/>
        <family val="2"/>
      </rPr>
      <t xml:space="preserve">
Is most of the waste generated at the school disposed of inside the school area? Or is there a lot of waste which is given to external SWM service provided (e.g. municipality, private company,etc.)?
</t>
    </r>
  </si>
  <si>
    <r>
      <rPr>
        <i/>
        <sz val="10"/>
        <rFont val="Arial"/>
        <family val="2"/>
      </rPr>
      <t>OBSERVATION + ESTIMATION</t>
    </r>
    <r>
      <rPr>
        <sz val="10"/>
        <rFont val="Arial"/>
        <family val="2"/>
      </rPr>
      <t xml:space="preserve">
How much of the waste managed in the school compound is burnt onsite?</t>
    </r>
  </si>
  <si>
    <t>Amount of waste burnt on school compound (%)</t>
  </si>
  <si>
    <t>Amount of waste managed onsite (%)</t>
  </si>
  <si>
    <t>Low  : 0 - 19%
Low/ Medium : 20 - 39%
Medium : 40  - 59%
Medium/High : 60 - 79%
High : 80 - 100%</t>
  </si>
  <si>
    <t xml:space="preserve">Assessment of the degree of control over waste disposal reception and disposal operation. 
</t>
  </si>
  <si>
    <r>
      <rPr>
        <i/>
        <sz val="10"/>
        <rFont val="Arial"/>
        <family val="2"/>
      </rPr>
      <t>OBSERVATION + INTERVIEW</t>
    </r>
    <r>
      <rPr>
        <sz val="10"/>
        <rFont val="Arial"/>
        <family val="2"/>
      </rPr>
      <t xml:space="preserve">
Go to the disposal site and check if there is clear responsibilites to take care of disposal site, if the waste is placed in designated area with fences, if the waste is compacted and covered with soil material, if there is anything in place to prevent from nuisance (litter windblow, leachate, fire, etc.)</t>
    </r>
  </si>
  <si>
    <t xml:space="preserve">Control over waste disposal </t>
  </si>
  <si>
    <t>0: No control - uncontrolled dumping + burning
5: Low level of control - site staffed, waste placed in designated area, some site equipment
10: Medium level of control - waste compacted and covered
15: Medium/high level of control - engineered landfill site, daily covered, leachate and gas containment and treatment
20: High level of control - Fully engineered sanitary landfill</t>
  </si>
  <si>
    <t>0: No control - No responsible person, no operating procedures followed
5: Low level of control - Responsible person designated, no clear operating procedures 
10: Medium level of control - Responsible person designated, operating procedures followed, variable quality of end-product
15: Medium/high level of control - Responsible person designated, operating procedures followed, stable quality of end-product
20: High level of control - Responsible person designated, operating procedures followed, high quality of end-product, end-product quality checked</t>
  </si>
  <si>
    <t xml:space="preserve">Assessment of the degree of control over the organic waste treatment in terms of infrastructure and operating procedures for their proper use.
</t>
  </si>
  <si>
    <r>
      <rPr>
        <i/>
        <sz val="10"/>
        <rFont val="Arial"/>
        <family val="2"/>
      </rPr>
      <t>OBSERVATION + INTERVIEW</t>
    </r>
    <r>
      <rPr>
        <sz val="10"/>
        <rFont val="Arial"/>
        <family val="2"/>
      </rPr>
      <t xml:space="preserve">
Go to the organic waste treatment site and check if there is clear responsibilities to take care of the infrastructure and if there is any operating procedure used which allow a high-quality end-product or not.
 (i.e. operating procedures for composting: composting heap turnt, water content checked, produced sieved, end-product quality checked; operating procedures for biogas: constant organic waste put in biogas reactor in appropriate ratio, stable biogas production, treatment of digestate)
</t>
    </r>
  </si>
  <si>
    <r>
      <rPr>
        <i/>
        <sz val="10"/>
        <rFont val="Arial"/>
        <family val="2"/>
      </rPr>
      <t>INTERVIEW</t>
    </r>
    <r>
      <rPr>
        <sz val="10"/>
        <rFont val="Arial"/>
        <family val="2"/>
      </rPr>
      <t xml:space="preserve">
Check if the personal managing the disposal site and the organic waste treatment is qualified for that and/or have the necessary tools to manage and operate the facilities.</t>
    </r>
  </si>
  <si>
    <t>0: No compliance - No technical capacity and know-how on proper treatment and disposal practices
5: Low compliance - Low level of technical capacity
10: Medium compliance - Technical capacity ok for daily operation
15: Medium/high compliance - Technical capacity ok for daily operation and troubleshooting
20: High compliance - All management and operational staff have some form of certification of technical competences</t>
  </si>
  <si>
    <r>
      <rPr>
        <i/>
        <sz val="10"/>
        <color theme="1"/>
        <rFont val="Arial"/>
        <family val="2"/>
      </rPr>
      <t xml:space="preserve">OBSERVATION </t>
    </r>
    <r>
      <rPr>
        <sz val="10"/>
        <color theme="1"/>
        <rFont val="Arial"/>
        <family val="2"/>
      </rPr>
      <t xml:space="preserve">
Check if the facilities have: safe operating procedures in place and if they are enforced, check if the staff has the adequate personal protection equipment (gloves, working clothes, shoes)</t>
    </r>
  </si>
  <si>
    <t xml:space="preserve">Assessment of the level of technical competence of the responsible person for waste treatment and disposal. </t>
  </si>
  <si>
    <t>Control over organic waste treatment (composting and/or anaerobic digestion)</t>
  </si>
  <si>
    <t>(Automatic conversion of this total out of 80 to a %)</t>
  </si>
  <si>
    <t xml:space="preserve">Assessment of how much of the total waste amount is separated at source and how well it is done.
</t>
  </si>
  <si>
    <r>
      <rPr>
        <i/>
        <sz val="10"/>
        <color theme="1"/>
        <rFont val="Arial"/>
        <family val="2"/>
      </rPr>
      <t xml:space="preserve">
INTERVIEW + ESTIMATION</t>
    </r>
    <r>
      <rPr>
        <sz val="10"/>
        <color theme="1"/>
        <rFont val="Arial"/>
        <family val="2"/>
      </rPr>
      <t xml:space="preserve">
Assess the amount of waste produced at the school which are recycled. For non-organic waste: check the amounts of recyclables that are separated from the waste and sold outside (e.g. through interviews with waste managers); For organic waste: estimate the amount of organic waste that is composted or goes to composting, anaerobic digestion or are given as animal feed. Calculate the sum of recovered organic and non-organic waste and divide it by the total amount of waste generated.</t>
    </r>
  </si>
  <si>
    <r>
      <rPr>
        <i/>
        <sz val="10"/>
        <color theme="1"/>
        <rFont val="Arial"/>
        <family val="2"/>
      </rPr>
      <t>OBSERVATION + INTERVIEW</t>
    </r>
    <r>
      <rPr>
        <sz val="10"/>
        <color theme="1"/>
        <rFont val="Arial"/>
        <family val="2"/>
      </rPr>
      <t xml:space="preserve">
Check what percentage of the total materials collected for recycling is being separated at source and to what standard is this separation. 
</t>
    </r>
  </si>
  <si>
    <t xml:space="preserve">Focus on the 3Rs in school policy and curricula </t>
  </si>
  <si>
    <t>Assessment of the
degree of both school policy and pedagogical focus on promoting ‘3Rs’ – reduction, reuse, recycling.</t>
  </si>
  <si>
    <r>
      <rPr>
        <i/>
        <sz val="10"/>
        <color theme="1"/>
        <rFont val="Arial"/>
        <family val="2"/>
      </rPr>
      <t xml:space="preserve">INTERVIEW + DOCUMENTATION
</t>
    </r>
    <r>
      <rPr>
        <sz val="10"/>
        <color theme="1"/>
        <rFont val="Arial"/>
        <family val="2"/>
      </rPr>
      <t>Check if there is any rule or policy to prevent waste generation at the school and if there is any official target for recycling. Additionally, ask if 3Rs principles are targeted in the school curricula regularly and in various school subjects.</t>
    </r>
  </si>
  <si>
    <t>0: No focus - No rule of policy towards 3Rs, no focus in school curricula
5: Low focus - No rule in place, 3Rs mentioned sporadically in school subjects 
10: Medium focus - Some rules in place but not enforced, 3Rs mentioned sporadically in some school subjects 
15: Medium/high focus - Rules in place and enforced, 3Rs mentioned sporadically in some school subjects 
20: High level of focus - Rules in place and enforced, 3Rs mentioned regularly in various school subjects</t>
  </si>
  <si>
    <r>
      <rPr>
        <i/>
        <sz val="10"/>
        <rFont val="Arial"/>
        <family val="2"/>
      </rPr>
      <t>INTERVIEW</t>
    </r>
    <r>
      <rPr>
        <sz val="10"/>
        <rFont val="Arial"/>
        <family val="2"/>
      </rPr>
      <t xml:space="preserve">
Ask if some recyclables are given to informal recyclers or not, and to which extend the informal recyclers are recognized by the school</t>
    </r>
  </si>
  <si>
    <t xml:space="preserve">Integration of the informal recycling sector (IRS)  </t>
  </si>
  <si>
    <t xml:space="preserve">Assessment of the integration of the IRS with the school waste management.
</t>
  </si>
  <si>
    <t>0: No compliance - School stakeholders not consulted, nor informed
5: Low compliance - School stahedolers informed but not consulted
10: Medium compliance - 
15: Medium/high compliance
20: High compliance - School stakeholders involved at each relevant stage of SWM decision-making</t>
  </si>
  <si>
    <r>
      <rPr>
        <i/>
        <sz val="10"/>
        <color theme="1"/>
        <rFont val="Arial"/>
        <family val="2"/>
      </rPr>
      <t>INTERVIEW</t>
    </r>
    <r>
      <rPr>
        <sz val="10"/>
        <color theme="1"/>
        <rFont val="Arial"/>
        <family val="2"/>
      </rPr>
      <t xml:space="preserve">
Are the different school stakeholders involved at appropriate stages of SWM decision-making, planning and implementation or are they just informed of the decision taken?</t>
    </r>
  </si>
  <si>
    <t xml:space="preserve">0: No compliance
5: Low compliance
10: Medium compliance
15: Medium/high compliance
20: High compliance </t>
  </si>
  <si>
    <r>
      <rPr>
        <i/>
        <sz val="10"/>
        <color theme="1"/>
        <rFont val="Arial"/>
        <family val="2"/>
      </rPr>
      <t>INTERVIEW</t>
    </r>
    <r>
      <rPr>
        <sz val="10"/>
        <color theme="1"/>
        <rFont val="Arial"/>
        <family val="2"/>
      </rPr>
      <t xml:space="preserve">
Are there accessible and well-known feedback mechanisms so that school community can express feedback on SWM? </t>
    </r>
  </si>
  <si>
    <r>
      <rPr>
        <i/>
        <sz val="10"/>
        <color theme="1"/>
        <rFont val="Arial"/>
        <family val="2"/>
      </rPr>
      <t>INTERVIEW</t>
    </r>
    <r>
      <rPr>
        <sz val="10"/>
        <color theme="1"/>
        <rFont val="Arial"/>
        <family val="2"/>
      </rPr>
      <t xml:space="preserve">
Are there any activity of public education and awareness programmes running regularily (e.g. cleaning events, environmental fair, etc.)? </t>
    </r>
  </si>
  <si>
    <t xml:space="preserve">Assessment of good SWM practices, such as: not littering, applying 3Rs principles, waste separation at source
</t>
  </si>
  <si>
    <t>0: No compliance - Majority of stakeholders litter, don't separate the waste, and don't apply 3Rs principles
5: Low compliance - Majority of stakeholders don't litter only
10: Medium compliance - Majority of school stakeholders don't litter and separate the waste at source regularily
15: Medium/high compliance - Majority of school stakeholders don't litter, separate the waste at source apply from time to time 3Rs principles
20: High compliance - Majority of stakeholders don't litter, separate the waste at source, apply regularily the 3Rs principle</t>
  </si>
  <si>
    <r>
      <rPr>
        <i/>
        <sz val="10"/>
        <color theme="1"/>
        <rFont val="Arial"/>
        <family val="2"/>
      </rPr>
      <t>OBSERVATION</t>
    </r>
    <r>
      <rPr>
        <sz val="10"/>
        <color theme="1"/>
        <rFont val="Arial"/>
        <family val="2"/>
      </rPr>
      <t xml:space="preserve">
Does the majority of school stakeholders adopt good SWM practices such as not littering, applying 3Rs principles on a daily basis, separating the waste at source in the school compound?</t>
    </r>
  </si>
  <si>
    <r>
      <rPr>
        <i/>
        <sz val="10"/>
        <color theme="1"/>
        <rFont val="Arial"/>
        <family val="2"/>
      </rPr>
      <t>INTERVIEW + DOCUMENTATION</t>
    </r>
    <r>
      <rPr>
        <sz val="10"/>
        <color theme="1"/>
        <rFont val="Arial"/>
        <family val="2"/>
      </rPr>
      <t xml:space="preserve">
Does the administration of the school know how much SWM cost and how much budget is available for SWM service?</t>
    </r>
  </si>
  <si>
    <t>Extent to which the solid waste management accounts reflect accurately the costs of providing the service</t>
  </si>
  <si>
    <r>
      <rPr>
        <i/>
        <sz val="10"/>
        <color theme="1"/>
        <rFont val="Arial"/>
        <family val="2"/>
      </rPr>
      <t>INTERVIEW</t>
    </r>
    <r>
      <rPr>
        <sz val="10"/>
        <color theme="1"/>
        <rFont val="Arial"/>
        <family val="2"/>
      </rPr>
      <t xml:space="preserve">
Has adequate provision been made for necessary capital investments (e.g. reserve to replace bins)? Is there any planning for necessary capital investment?</t>
    </r>
  </si>
  <si>
    <t>Extend to which capital investment are available to purchase necessary infrastructure.</t>
  </si>
  <si>
    <t>(Automatic conversion of this total out of 40 a %)</t>
  </si>
  <si>
    <t xml:space="preserve">Institutional capacity and know-how </t>
  </si>
  <si>
    <r>
      <t>I</t>
    </r>
    <r>
      <rPr>
        <i/>
        <sz val="10"/>
        <color theme="1"/>
        <rFont val="Arial"/>
        <family val="2"/>
      </rPr>
      <t>NTERVIEW + DOCUMENTATION</t>
    </r>
    <r>
      <rPr>
        <sz val="10"/>
        <color theme="1"/>
        <rFont val="Arial"/>
        <family val="2"/>
      </rPr>
      <t xml:space="preserve">
Is there a strategy/plan for SWM recent/ still valid?</t>
    </r>
  </si>
  <si>
    <r>
      <rPr>
        <i/>
        <sz val="10"/>
        <color theme="1"/>
        <rFont val="Arial"/>
        <family val="2"/>
      </rPr>
      <t>INTERVIEW</t>
    </r>
    <r>
      <rPr>
        <sz val="10"/>
        <color theme="1"/>
        <rFont val="Arial"/>
        <family val="2"/>
      </rPr>
      <t xml:space="preserve">
Is there a detailed organisation chart of the SWM service?
Are all key positions filled with staff suitably qualified?</t>
    </r>
  </si>
  <si>
    <t>Solid waste management data</t>
  </si>
  <si>
    <r>
      <rPr>
        <i/>
        <sz val="10"/>
        <rFont val="Arial"/>
        <family val="2"/>
      </rPr>
      <t>INTERVIEW</t>
    </r>
    <r>
      <rPr>
        <sz val="10"/>
        <rFont val="Arial"/>
        <family val="2"/>
      </rPr>
      <t xml:space="preserve">
Is there a management
information system in place? Are data such as waste generation and composition regularly measured, collected and monitored?</t>
    </r>
  </si>
  <si>
    <t>School name</t>
  </si>
  <si>
    <t>Municipality, Country</t>
  </si>
  <si>
    <t>Population of school</t>
  </si>
  <si>
    <t>School type</t>
  </si>
  <si>
    <t>Students</t>
  </si>
  <si>
    <t>Staff (teaching and non-teaching)</t>
  </si>
  <si>
    <t>Meals served or not</t>
  </si>
  <si>
    <t>Numbers of meals served per day</t>
  </si>
  <si>
    <t>B1.2</t>
  </si>
  <si>
    <t>Staff (teaching &amp; non-teaching)</t>
  </si>
  <si>
    <t>B2.1</t>
  </si>
  <si>
    <t>Total solid waste generation (kg/week)</t>
  </si>
  <si>
    <t>SW per capita (kg per day)</t>
  </si>
  <si>
    <t>SW per capita (kg per week)</t>
  </si>
  <si>
    <t>General information</t>
  </si>
  <si>
    <t>B1.1</t>
  </si>
  <si>
    <t>B2.2</t>
  </si>
  <si>
    <t>Total municipal solid waste generation (kg/week)</t>
  </si>
  <si>
    <t>kg per week</t>
  </si>
  <si>
    <t>Quality of waste collection (classrooms &amp; offices, kitchen, canteen, etc.) and cleaning/sweeping of common area (play ground and open common area)</t>
  </si>
  <si>
    <t>1C.4</t>
  </si>
  <si>
    <t>2E.1</t>
  </si>
  <si>
    <t>2E.3</t>
  </si>
  <si>
    <t>2E.4</t>
  </si>
  <si>
    <t>3R.2</t>
  </si>
  <si>
    <t>4U.1</t>
  </si>
  <si>
    <t>5F.2</t>
  </si>
  <si>
    <t>(Automatic conversion of this total out of 100 to a %)</t>
  </si>
  <si>
    <t>Low - green : 0 - 1%
Low/ Medium - orange/green : 2 - 10%
Medium - orange : 11  - 20%
Medium/High - red/orange : 21 - 50%
High - red : 51 - 100%</t>
  </si>
  <si>
    <t>Low - red : 0 - 49%
Low/ Medium - red/orange: 50 - 74 %
Medium - orange: 74  - 84%
Medium/High -  organge/green : 85 - 94%
High - green : 95 - 100%</t>
  </si>
  <si>
    <r>
      <rPr>
        <i/>
        <sz val="10"/>
        <rFont val="Arial"/>
        <family val="2"/>
      </rPr>
      <t>OBSERVATION + ESTIMATION</t>
    </r>
    <r>
      <rPr>
        <sz val="10"/>
        <rFont val="Arial"/>
        <family val="2"/>
      </rPr>
      <t xml:space="preserve">
How much of the waste managed in the school compound is managed in a controlled way?
Definitions
Controlled orrganic waste treatment: use of composting facility or anaerobic digestor.
Controlled disposal: Not dump sites; waste put in a clear designated, restricted area, waste compacted, covered, layer on the bottom to prevent for leachate.</t>
    </r>
  </si>
  <si>
    <t>Percentage of waste burnt in the school compound.</t>
  </si>
  <si>
    <t>Of the waste managed onsite, percentage managed in a controlled way 
Definition of controlled: (controlled = level of dumping or treatment; Dumping: not controlled, landfilling (compacted, covered, liner in a pit) : controlled, clear designated area, restrictive access)</t>
  </si>
  <si>
    <t>Boarding school</t>
  </si>
  <si>
    <t>Happy School</t>
  </si>
  <si>
    <t>Evidence of actual public involvement at appropriate
stages of the solid waste management decision-making, planning and implementation process.</t>
  </si>
  <si>
    <t>Existence and use of public feedback mechanisms on solid waste management services.</t>
  </si>
  <si>
    <t xml:space="preserve">Implementation of comprehensive, culturally appropriate public education, and/or awareness raising programmes
</t>
  </si>
  <si>
    <t>Recent strategy or plan in place and  implemented at the school level for solid waste management</t>
  </si>
  <si>
    <r>
      <rPr>
        <i/>
        <sz val="10"/>
        <color theme="1"/>
        <rFont val="Arial"/>
        <family val="2"/>
      </rPr>
      <t>INTERVIEW</t>
    </r>
    <r>
      <rPr>
        <sz val="10"/>
        <color theme="1"/>
        <rFont val="Arial"/>
        <family val="2"/>
      </rPr>
      <t xml:space="preserve">
Is there a specific person within the school who is responsible for ensuring that solid waste management services
are planned and delivered?</t>
    </r>
  </si>
  <si>
    <t>Does the process help you in gaining an insight to the school situation?</t>
  </si>
  <si>
    <t>How much time does it require for someone who knows the school well to complete the exercise?</t>
  </si>
  <si>
    <t>Occupational health and safety for waste sorting</t>
  </si>
  <si>
    <r>
      <rPr>
        <i/>
        <sz val="10"/>
        <rFont val="Arial"/>
        <family val="2"/>
      </rPr>
      <t>OBSERVATION</t>
    </r>
    <r>
      <rPr>
        <sz val="10"/>
        <rFont val="Arial"/>
        <family val="2"/>
      </rPr>
      <t xml:space="preserve">
Check if the staff responsible for waste sorting has the adequate personal protection equipment (gloves, working clothes, shoes)</t>
    </r>
  </si>
  <si>
    <t>Please provide your feedback on the indicators and given guidance in the feedback form tab – this will help us greatly to improve the set of indicators.</t>
  </si>
  <si>
    <t xml:space="preserve">Please fill in the forms below in as much detail as you can. The areas shaded in sky blue are for completion by the user. In the ‘Justification’ column, please provide information on:
(a) Full details of the local situation and of the factors you have taken into consideration in assigning your scores;
(b) any supporting information that you have drawn on and/or the names of (and dates of meetings with) officials who have provided information; 
(c) full references for any published or unpublished written documents that you have used; and
(d) any assumptions or calculations that you have used. </t>
  </si>
  <si>
    <t xml:space="preserve">Date of application of indicators: </t>
  </si>
  <si>
    <t>Date of application of indicators</t>
  </si>
  <si>
    <t>Country</t>
  </si>
  <si>
    <t>Happy Land</t>
  </si>
  <si>
    <t>Introduction</t>
  </si>
  <si>
    <t>01.01.2021</t>
  </si>
  <si>
    <t>Background information on the school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</si>
</sst>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scheme val="minor"/>
    </font>
    <font>
      <b/>
      <sz val="11"/>
      <color theme="1"/>
      <name val="Calibri"/>
      <family val="2"/>
      <scheme val="minor"/>
    </font>
    <font>
      <b/>
      <sz val="10"/>
      <color theme="1"/>
      <name val="Arial"/>
      <family val="2"/>
    </font>
    <font>
      <sz val="10"/>
      <color theme="1"/>
      <name val="Arial"/>
      <family val="2"/>
    </font>
    <font>
      <b/>
      <i/>
      <sz val="10"/>
      <color theme="1"/>
      <name val="Arial"/>
      <family val="2"/>
    </font>
    <font>
      <sz val="1"/>
      <color theme="1"/>
      <name val="Arial"/>
      <family val="2"/>
    </font>
    <font>
      <sz val="2"/>
      <color theme="1"/>
      <name val="Arial"/>
      <family val="2"/>
    </font>
    <font>
      <b/>
      <sz val="1"/>
      <color theme="1"/>
      <name val="Arial"/>
      <family val="2"/>
    </font>
    <font>
      <sz val="9"/>
      <color indexed="81"/>
      <name val="Tahoma"/>
      <family val="2"/>
    </font>
    <font>
      <b/>
      <sz val="9"/>
      <color indexed="81"/>
      <name val="Tahoma"/>
      <family val="2"/>
    </font>
    <font>
      <sz val="10"/>
      <name val="Arial"/>
      <family val="2"/>
    </font>
    <font>
      <i/>
      <sz val="10"/>
      <color theme="1"/>
      <name val="Arial"/>
      <family val="2"/>
    </font>
    <font>
      <sz val="11"/>
      <color rgb="FFFF0000"/>
      <name val="Calibri"/>
      <family val="2"/>
      <scheme val="minor"/>
    </font>
    <font>
      <i/>
      <sz val="10"/>
      <name val="Arial"/>
      <family val="2"/>
    </font>
  </fonts>
  <fills count="10">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rgb="FFD9D9D9"/>
        <bgColor indexed="64"/>
      </patternFill>
    </fill>
    <fill>
      <patternFill patternType="solid">
        <fgColor theme="0"/>
        <bgColor indexed="64"/>
      </patternFill>
    </fill>
    <fill>
      <patternFill patternType="solid">
        <fgColor rgb="FFF2DBDB"/>
        <bgColor indexed="64"/>
      </patternFill>
    </fill>
    <fill>
      <patternFill patternType="solid">
        <fgColor rgb="FFDAEEF3"/>
        <bgColor indexed="64"/>
      </patternFill>
    </fill>
    <fill>
      <patternFill patternType="solid">
        <fgColor theme="7" tint="0.79998168889431442"/>
        <bgColor indexed="64"/>
      </patternFill>
    </fill>
    <fill>
      <patternFill patternType="solid">
        <fgColor theme="7"/>
        <bgColor indexed="64"/>
      </patternFill>
    </fill>
  </fills>
  <borders count="2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style="medium">
        <color indexed="64"/>
      </top>
      <bottom style="mediumDashed">
        <color indexed="64"/>
      </bottom>
      <diagonal/>
    </border>
    <border>
      <left/>
      <right style="medium">
        <color indexed="64"/>
      </right>
      <top style="medium">
        <color indexed="64"/>
      </top>
      <bottom style="mediumDashed">
        <color indexed="64"/>
      </bottom>
      <diagonal/>
    </border>
    <border>
      <left/>
      <right/>
      <top style="medium">
        <color indexed="64"/>
      </top>
      <bottom style="mediumDashed">
        <color indexed="64"/>
      </bottom>
      <diagonal/>
    </border>
    <border>
      <left style="medium">
        <color indexed="64"/>
      </left>
      <right/>
      <top style="mediumDashed">
        <color indexed="64"/>
      </top>
      <bottom style="medium">
        <color indexed="64"/>
      </bottom>
      <diagonal/>
    </border>
    <border>
      <left/>
      <right style="medium">
        <color indexed="64"/>
      </right>
      <top style="mediumDashed">
        <color indexed="64"/>
      </top>
      <bottom style="medium">
        <color indexed="64"/>
      </bottom>
      <diagonal/>
    </border>
    <border>
      <left/>
      <right/>
      <top style="mediumDashed">
        <color indexed="64"/>
      </top>
      <bottom style="medium">
        <color indexed="64"/>
      </bottom>
      <diagonal/>
    </border>
  </borders>
  <cellStyleXfs count="1">
    <xf numFmtId="0" fontId="0" fillId="0" borderId="0"/>
  </cellStyleXfs>
  <cellXfs count="189">
    <xf numFmtId="0" fontId="0" fillId="0" borderId="0" xfId="0"/>
    <xf numFmtId="0" fontId="1" fillId="0" borderId="4"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0" fillId="0" borderId="0" xfId="0" applyAlignment="1">
      <alignment wrapText="1"/>
    </xf>
    <xf numFmtId="0" fontId="3" fillId="0" borderId="5" xfId="0" applyFont="1" applyBorder="1" applyAlignment="1">
      <alignment horizontal="center" vertical="center" wrapText="1"/>
    </xf>
    <xf numFmtId="0" fontId="3" fillId="0" borderId="0"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0" borderId="10" xfId="0" applyFont="1" applyBorder="1" applyAlignment="1">
      <alignment horizontal="left" vertical="center" wrapText="1"/>
    </xf>
    <xf numFmtId="0" fontId="3" fillId="0" borderId="6" xfId="0" applyFont="1" applyBorder="1" applyAlignment="1">
      <alignment horizontal="center" vertical="center" wrapText="1"/>
    </xf>
    <xf numFmtId="0" fontId="0" fillId="0" borderId="0" xfId="0" applyAlignment="1"/>
    <xf numFmtId="0" fontId="2" fillId="2" borderId="4"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3" fillId="0" borderId="10" xfId="0" applyFont="1" applyBorder="1" applyAlignment="1">
      <alignment horizontal="justify" vertical="center" wrapText="1"/>
    </xf>
    <xf numFmtId="0" fontId="3" fillId="3" borderId="5" xfId="0" applyFont="1" applyFill="1" applyBorder="1" applyAlignment="1" applyProtection="1">
      <alignment wrapText="1"/>
      <protection locked="0"/>
    </xf>
    <xf numFmtId="0" fontId="3" fillId="0" borderId="10" xfId="0" applyFont="1" applyBorder="1" applyAlignment="1">
      <alignment vertical="center" wrapText="1"/>
    </xf>
    <xf numFmtId="0" fontId="3" fillId="3" borderId="10" xfId="0" applyFont="1" applyFill="1" applyBorder="1" applyAlignment="1" applyProtection="1">
      <alignment vertical="center" wrapText="1"/>
      <protection locked="0"/>
    </xf>
    <xf numFmtId="0" fontId="3" fillId="0" borderId="10" xfId="0" applyFont="1" applyBorder="1" applyAlignment="1">
      <alignment horizontal="center" vertical="center" wrapText="1"/>
    </xf>
    <xf numFmtId="0" fontId="2" fillId="0" borderId="10" xfId="0" applyFont="1" applyBorder="1" applyAlignment="1">
      <alignment horizontal="center" vertical="center" wrapText="1"/>
    </xf>
    <xf numFmtId="0" fontId="4" fillId="4" borderId="4"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3" fillId="0" borderId="5" xfId="0" applyFont="1" applyBorder="1" applyAlignment="1" applyProtection="1">
      <alignment horizontal="center" vertical="center" wrapText="1"/>
    </xf>
    <xf numFmtId="0" fontId="2" fillId="0" borderId="10" xfId="0" applyFont="1" applyBorder="1" applyAlignment="1" applyProtection="1">
      <alignment horizontal="center" vertical="center" wrapText="1"/>
    </xf>
    <xf numFmtId="1" fontId="5" fillId="5" borderId="1" xfId="0" applyNumberFormat="1" applyFont="1" applyFill="1" applyBorder="1" applyAlignment="1" applyProtection="1">
      <alignment horizontal="center" vertical="center" wrapText="1"/>
    </xf>
    <xf numFmtId="1" fontId="5" fillId="5" borderId="12" xfId="0" applyNumberFormat="1" applyFont="1" applyFill="1" applyBorder="1" applyAlignment="1" applyProtection="1">
      <alignment horizontal="center" vertical="center" wrapText="1"/>
    </xf>
    <xf numFmtId="0" fontId="3" fillId="5" borderId="10" xfId="0" applyFont="1" applyFill="1" applyBorder="1" applyAlignment="1" applyProtection="1">
      <alignment vertical="center" wrapText="1"/>
    </xf>
    <xf numFmtId="0" fontId="2" fillId="0" borderId="5" xfId="0" applyFont="1" applyBorder="1" applyAlignment="1">
      <alignment horizontal="center" vertical="center" wrapText="1"/>
    </xf>
    <xf numFmtId="0" fontId="2" fillId="0" borderId="4" xfId="0" applyFont="1" applyFill="1" applyBorder="1" applyAlignment="1">
      <alignment horizontal="center" vertical="center" wrapText="1"/>
    </xf>
    <xf numFmtId="0" fontId="3" fillId="0" borderId="4" xfId="0" applyFont="1" applyBorder="1" applyAlignment="1">
      <alignment vertical="center" wrapText="1"/>
    </xf>
    <xf numFmtId="0" fontId="7" fillId="0" borderId="9" xfId="0" applyFont="1" applyBorder="1" applyAlignment="1">
      <alignment horizontal="center" vertical="center" wrapText="1"/>
    </xf>
    <xf numFmtId="0" fontId="7" fillId="0" borderId="12" xfId="0" applyFont="1" applyBorder="1" applyAlignment="1">
      <alignment horizontal="center" vertical="center" wrapText="1"/>
    </xf>
    <xf numFmtId="0" fontId="4" fillId="4" borderId="2" xfId="0" applyFont="1" applyFill="1" applyBorder="1" applyAlignment="1">
      <alignment horizontal="center" vertical="center" wrapText="1"/>
    </xf>
    <xf numFmtId="0" fontId="3" fillId="0" borderId="9" xfId="0" applyFont="1" applyBorder="1" applyAlignment="1">
      <alignment vertical="center" wrapText="1"/>
    </xf>
    <xf numFmtId="0" fontId="2" fillId="0" borderId="9" xfId="0" applyFont="1" applyBorder="1" applyAlignment="1" applyProtection="1">
      <alignment horizontal="center" vertical="center" wrapText="1"/>
    </xf>
    <xf numFmtId="0" fontId="2" fillId="0" borderId="9" xfId="0" applyFont="1" applyBorder="1" applyAlignment="1">
      <alignment horizontal="center" vertical="center" wrapText="1"/>
    </xf>
    <xf numFmtId="0" fontId="2" fillId="0" borderId="1" xfId="0" applyFont="1" applyFill="1" applyBorder="1" applyAlignment="1">
      <alignment horizontal="center" vertical="center" wrapText="1"/>
    </xf>
    <xf numFmtId="1" fontId="2" fillId="0" borderId="3" xfId="0" applyNumberFormat="1" applyFont="1" applyBorder="1" applyAlignment="1">
      <alignment horizontal="center" vertical="center" wrapText="1"/>
    </xf>
    <xf numFmtId="0" fontId="7" fillId="0" borderId="10" xfId="0" applyFont="1" applyBorder="1" applyAlignment="1">
      <alignment horizontal="center" vertical="center" wrapText="1"/>
    </xf>
    <xf numFmtId="0" fontId="3" fillId="0" borderId="3" xfId="0" applyFont="1" applyBorder="1" applyAlignment="1">
      <alignment vertical="center" wrapText="1"/>
    </xf>
    <xf numFmtId="0" fontId="3" fillId="5" borderId="10" xfId="0" applyFont="1" applyFill="1" applyBorder="1" applyAlignment="1">
      <alignment vertical="center" wrapText="1"/>
    </xf>
    <xf numFmtId="1" fontId="5" fillId="5" borderId="13" xfId="0" applyNumberFormat="1" applyFont="1" applyFill="1" applyBorder="1" applyAlignment="1" applyProtection="1">
      <alignment horizontal="center" vertical="center" wrapText="1"/>
    </xf>
    <xf numFmtId="1" fontId="5" fillId="5" borderId="3" xfId="0" applyNumberFormat="1" applyFont="1" applyFill="1" applyBorder="1" applyAlignment="1" applyProtection="1">
      <alignment horizontal="center" vertical="center" wrapText="1"/>
    </xf>
    <xf numFmtId="0" fontId="3" fillId="3" borderId="10" xfId="0" applyFont="1" applyFill="1" applyBorder="1" applyAlignment="1" applyProtection="1">
      <alignment horizontal="left" vertical="center" wrapText="1" indent="1"/>
      <protection locked="0"/>
    </xf>
    <xf numFmtId="0" fontId="2" fillId="0" borderId="1"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5" xfId="0" applyFont="1" applyBorder="1" applyAlignment="1">
      <alignment horizontal="center" vertical="center" wrapText="1"/>
    </xf>
    <xf numFmtId="0" fontId="2" fillId="0" borderId="5" xfId="0" applyFont="1" applyBorder="1" applyAlignment="1">
      <alignment horizontal="center" vertical="center" wrapText="1"/>
    </xf>
    <xf numFmtId="1" fontId="2" fillId="0" borderId="3" xfId="0" applyNumberFormat="1" applyFont="1" applyBorder="1" applyAlignment="1">
      <alignment horizontal="center" vertical="center" wrapText="1"/>
    </xf>
    <xf numFmtId="0" fontId="4" fillId="4" borderId="3" xfId="0" applyFont="1" applyFill="1" applyBorder="1" applyAlignment="1">
      <alignment horizontal="center" vertical="center" wrapText="1"/>
    </xf>
    <xf numFmtId="1" fontId="2" fillId="0" borderId="3" xfId="0" applyNumberFormat="1" applyFont="1" applyBorder="1" applyAlignment="1">
      <alignment horizontal="center" vertical="center" wrapText="1"/>
    </xf>
    <xf numFmtId="0" fontId="4" fillId="4" borderId="3" xfId="0" applyFont="1" applyFill="1" applyBorder="1" applyAlignment="1">
      <alignment horizontal="center" vertical="center" wrapText="1"/>
    </xf>
    <xf numFmtId="0" fontId="10" fillId="0" borderId="9" xfId="0" applyFont="1" applyBorder="1" applyAlignment="1">
      <alignment vertical="center" wrapText="1"/>
    </xf>
    <xf numFmtId="0" fontId="3" fillId="0" borderId="10" xfId="0" applyFont="1" applyFill="1" applyBorder="1" applyAlignment="1">
      <alignment vertical="center" wrapText="1"/>
    </xf>
    <xf numFmtId="0" fontId="3" fillId="3" borderId="10" xfId="0" applyFont="1" applyFill="1" applyBorder="1" applyAlignment="1" applyProtection="1">
      <alignment horizontal="left" vertical="center" wrapText="1"/>
      <protection locked="0"/>
    </xf>
    <xf numFmtId="0" fontId="3" fillId="3" borderId="4" xfId="0" applyFont="1" applyFill="1" applyBorder="1" applyAlignment="1" applyProtection="1">
      <alignment vertical="center" wrapText="1"/>
      <protection locked="0"/>
    </xf>
    <xf numFmtId="0" fontId="3" fillId="0" borderId="4" xfId="0" applyFont="1" applyBorder="1" applyAlignment="1">
      <alignment horizontal="center" vertical="center" wrapText="1"/>
    </xf>
    <xf numFmtId="0" fontId="3" fillId="0" borderId="1" xfId="0" applyFont="1" applyBorder="1" applyAlignment="1">
      <alignment vertical="center" wrapText="1"/>
    </xf>
    <xf numFmtId="0" fontId="4" fillId="2" borderId="4"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2" fillId="0" borderId="8" xfId="0" applyFont="1" applyBorder="1" applyAlignment="1">
      <alignment horizontal="center" vertical="center" wrapText="1"/>
    </xf>
    <xf numFmtId="0" fontId="2" fillId="0" borderId="7" xfId="0" applyFont="1" applyBorder="1" applyAlignment="1">
      <alignment horizontal="center" vertical="center" wrapText="1"/>
    </xf>
    <xf numFmtId="0" fontId="4" fillId="2" borderId="1" xfId="0" applyFont="1" applyFill="1" applyBorder="1" applyAlignment="1">
      <alignment horizontal="center" vertical="center" wrapText="1"/>
    </xf>
    <xf numFmtId="0" fontId="2"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3" borderId="3" xfId="0" applyFont="1" applyFill="1" applyBorder="1" applyAlignment="1" applyProtection="1">
      <alignment vertical="center" wrapText="1"/>
      <protection locked="0"/>
    </xf>
    <xf numFmtId="0" fontId="3" fillId="0" borderId="5" xfId="0" applyFont="1" applyBorder="1" applyAlignment="1">
      <alignment horizontal="center" vertical="center" wrapText="1"/>
    </xf>
    <xf numFmtId="0" fontId="3" fillId="3" borderId="3" xfId="0" applyFont="1" applyFill="1" applyBorder="1" applyAlignment="1" applyProtection="1">
      <alignment horizontal="left" vertical="center" wrapText="1"/>
      <protection locked="0"/>
    </xf>
    <xf numFmtId="0" fontId="3" fillId="0" borderId="4" xfId="0"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11" fillId="0" borderId="10" xfId="0" applyFont="1" applyBorder="1" applyAlignment="1">
      <alignment horizontal="center" vertical="center" wrapText="1"/>
    </xf>
    <xf numFmtId="0" fontId="3" fillId="0" borderId="10" xfId="0" applyNumberFormat="1" applyFont="1" applyBorder="1" applyAlignment="1">
      <alignment horizontal="center" vertical="center" wrapText="1"/>
    </xf>
    <xf numFmtId="0" fontId="4" fillId="0" borderId="10" xfId="0" applyFont="1" applyBorder="1" applyAlignment="1">
      <alignment horizontal="center" vertical="center" wrapText="1"/>
    </xf>
    <xf numFmtId="1" fontId="3" fillId="0" borderId="10" xfId="0" applyNumberFormat="1" applyFont="1" applyBorder="1" applyAlignment="1">
      <alignment horizontal="center" vertical="center" wrapText="1"/>
    </xf>
    <xf numFmtId="1" fontId="7" fillId="0" borderId="9" xfId="0" applyNumberFormat="1" applyFont="1" applyBorder="1" applyAlignment="1">
      <alignment horizontal="center" vertical="center" wrapText="1"/>
    </xf>
    <xf numFmtId="1" fontId="7" fillId="0" borderId="12" xfId="0" applyNumberFormat="1" applyFont="1" applyBorder="1" applyAlignment="1">
      <alignment horizontal="center" vertical="center" wrapText="1"/>
    </xf>
    <xf numFmtId="0" fontId="11" fillId="5" borderId="9" xfId="0" applyFont="1" applyFill="1" applyBorder="1" applyAlignment="1">
      <alignment horizontal="center" vertical="center" wrapText="1"/>
    </xf>
    <xf numFmtId="0" fontId="11" fillId="5" borderId="10" xfId="0" applyFont="1" applyFill="1" applyBorder="1" applyAlignment="1">
      <alignment horizontal="center" vertical="center" wrapText="1"/>
    </xf>
    <xf numFmtId="0" fontId="3" fillId="0" borderId="5" xfId="0" applyFont="1" applyBorder="1" applyAlignment="1">
      <alignment horizontal="center" vertical="center" wrapText="1"/>
    </xf>
    <xf numFmtId="1" fontId="2" fillId="0" borderId="3" xfId="0" applyNumberFormat="1" applyFont="1" applyBorder="1" applyAlignment="1">
      <alignment horizontal="center" vertical="center" wrapText="1"/>
    </xf>
    <xf numFmtId="0" fontId="0" fillId="0" borderId="0" xfId="0" applyAlignment="1">
      <alignment horizontal="left"/>
    </xf>
    <xf numFmtId="0" fontId="4" fillId="4" borderId="2" xfId="0" applyFont="1" applyFill="1" applyBorder="1" applyAlignment="1">
      <alignment horizontal="left" vertical="center" wrapText="1"/>
    </xf>
    <xf numFmtId="0" fontId="2" fillId="0" borderId="7" xfId="0" applyFont="1" applyBorder="1" applyAlignment="1">
      <alignment horizontal="left" vertical="center" wrapText="1"/>
    </xf>
    <xf numFmtId="0" fontId="2" fillId="0" borderId="10" xfId="0" applyFont="1" applyBorder="1" applyAlignment="1">
      <alignment horizontal="left" vertical="center" wrapText="1"/>
    </xf>
    <xf numFmtId="0" fontId="4" fillId="4" borderId="3" xfId="0" applyFont="1" applyFill="1" applyBorder="1" applyAlignment="1">
      <alignment horizontal="left" vertical="center" wrapText="1"/>
    </xf>
    <xf numFmtId="1" fontId="2" fillId="0" borderId="3" xfId="0" applyNumberFormat="1" applyFont="1" applyBorder="1" applyAlignment="1">
      <alignment horizontal="left" vertical="center" wrapText="1"/>
    </xf>
    <xf numFmtId="0" fontId="10" fillId="0" borderId="10" xfId="0" applyFont="1" applyFill="1" applyBorder="1" applyAlignment="1">
      <alignment vertical="center" wrapText="1"/>
    </xf>
    <xf numFmtId="0" fontId="10" fillId="5" borderId="10" xfId="0" applyFont="1" applyFill="1" applyBorder="1" applyAlignment="1">
      <alignment vertical="center" wrapText="1"/>
    </xf>
    <xf numFmtId="0" fontId="10" fillId="3" borderId="10" xfId="0" applyFont="1" applyFill="1" applyBorder="1" applyAlignment="1" applyProtection="1">
      <alignment horizontal="left" vertical="center" wrapText="1" indent="1"/>
      <protection locked="0"/>
    </xf>
    <xf numFmtId="0" fontId="10" fillId="0" borderId="1" xfId="0" applyFont="1" applyBorder="1" applyAlignment="1">
      <alignment vertical="center" wrapText="1"/>
    </xf>
    <xf numFmtId="0" fontId="10" fillId="0" borderId="10" xfId="0" applyFont="1" applyBorder="1" applyAlignment="1">
      <alignment horizontal="left" vertical="center" wrapText="1"/>
    </xf>
    <xf numFmtId="1" fontId="2" fillId="0" borderId="1" xfId="0" applyNumberFormat="1" applyFont="1" applyFill="1" applyBorder="1" applyAlignment="1">
      <alignment horizontal="center" vertical="center" wrapText="1"/>
    </xf>
    <xf numFmtId="0" fontId="0" fillId="0" borderId="0" xfId="0" applyAlignment="1">
      <alignment horizontal="center"/>
    </xf>
    <xf numFmtId="0" fontId="3" fillId="8" borderId="10" xfId="0" applyFont="1" applyFill="1" applyBorder="1" applyAlignment="1">
      <alignment horizontal="center" vertical="center" wrapText="1"/>
    </xf>
    <xf numFmtId="0" fontId="3" fillId="0" borderId="5" xfId="0" applyFont="1" applyBorder="1" applyAlignment="1">
      <alignment horizontal="center" vertical="center" wrapText="1"/>
    </xf>
    <xf numFmtId="0" fontId="10" fillId="0" borderId="10" xfId="0" applyFont="1" applyBorder="1" applyAlignment="1">
      <alignment vertical="center" wrapText="1"/>
    </xf>
    <xf numFmtId="0" fontId="12" fillId="9" borderId="0" xfId="0" applyFont="1" applyFill="1"/>
    <xf numFmtId="0" fontId="11" fillId="7" borderId="10" xfId="0" applyFont="1" applyFill="1" applyBorder="1" applyAlignment="1" applyProtection="1">
      <alignment horizontal="center" vertical="center" wrapText="1"/>
      <protection locked="0"/>
    </xf>
    <xf numFmtId="0" fontId="3" fillId="0" borderId="5" xfId="0" applyFont="1" applyBorder="1" applyAlignment="1">
      <alignment horizontal="center" vertical="center" wrapText="1"/>
    </xf>
    <xf numFmtId="2" fontId="3" fillId="3" borderId="10" xfId="0" applyNumberFormat="1" applyFont="1" applyFill="1" applyBorder="1" applyAlignment="1" applyProtection="1">
      <alignment vertical="center" wrapText="1"/>
      <protection locked="0"/>
    </xf>
    <xf numFmtId="2" fontId="3" fillId="0" borderId="10" xfId="0" applyNumberFormat="1" applyFont="1" applyBorder="1" applyAlignment="1">
      <alignment horizontal="center" vertical="center" wrapText="1"/>
    </xf>
    <xf numFmtId="0" fontId="3" fillId="0" borderId="9" xfId="0" applyFont="1" applyFill="1" applyBorder="1" applyAlignment="1">
      <alignment vertical="center" wrapText="1"/>
    </xf>
    <xf numFmtId="0" fontId="10" fillId="0" borderId="9" xfId="0" applyFont="1" applyFill="1" applyBorder="1" applyAlignment="1">
      <alignment vertical="center" wrapText="1"/>
    </xf>
    <xf numFmtId="0" fontId="3" fillId="0" borderId="1" xfId="0" applyFont="1" applyBorder="1" applyAlignment="1">
      <alignment horizontal="left" vertical="top" wrapText="1"/>
    </xf>
    <xf numFmtId="0" fontId="3" fillId="0" borderId="2" xfId="0" applyFont="1" applyBorder="1" applyAlignment="1">
      <alignment horizontal="left" vertical="top" wrapText="1"/>
    </xf>
    <xf numFmtId="0" fontId="3" fillId="0" borderId="3" xfId="0" applyFont="1" applyBorder="1" applyAlignment="1">
      <alignment horizontal="left" vertical="top" wrapText="1"/>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3" fillId="0" borderId="6" xfId="0" applyFont="1" applyBorder="1" applyAlignment="1">
      <alignment horizontal="center" vertical="center"/>
    </xf>
    <xf numFmtId="0" fontId="3" fillId="0" borderId="5" xfId="0" applyFont="1" applyBorder="1" applyAlignment="1">
      <alignment horizontal="center" vertical="center"/>
    </xf>
    <xf numFmtId="0" fontId="3" fillId="0" borderId="0" xfId="0" applyFont="1" applyBorder="1" applyAlignment="1">
      <alignment horizontal="left" vertical="top" wrapText="1"/>
    </xf>
    <xf numFmtId="0" fontId="3" fillId="0" borderId="7" xfId="0" applyFont="1" applyBorder="1" applyAlignment="1">
      <alignment horizontal="left" vertical="top" wrapText="1"/>
    </xf>
    <xf numFmtId="0" fontId="3" fillId="0" borderId="1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1" xfId="0" applyFont="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6" xfId="0" applyFont="1" applyBorder="1" applyAlignment="1">
      <alignment horizontal="center" vertical="center" wrapText="1"/>
    </xf>
    <xf numFmtId="0" fontId="2" fillId="0" borderId="5" xfId="0" applyFont="1" applyBorder="1" applyAlignment="1">
      <alignment horizontal="center" vertical="center" wrapText="1"/>
    </xf>
    <xf numFmtId="1" fontId="2" fillId="0" borderId="1" xfId="0" applyNumberFormat="1" applyFont="1" applyBorder="1" applyAlignment="1">
      <alignment horizontal="center" vertical="center" wrapText="1"/>
    </xf>
    <xf numFmtId="1" fontId="2" fillId="0" borderId="3" xfId="0" applyNumberFormat="1" applyFont="1" applyBorder="1" applyAlignment="1">
      <alignment horizontal="center" vertical="center" wrapText="1"/>
    </xf>
    <xf numFmtId="0" fontId="4" fillId="4" borderId="1" xfId="0" applyFont="1" applyFill="1" applyBorder="1" applyAlignment="1">
      <alignment horizontal="center" vertical="center" wrapText="1"/>
    </xf>
    <xf numFmtId="0" fontId="4" fillId="4" borderId="3" xfId="0" applyFont="1" applyFill="1" applyBorder="1" applyAlignment="1">
      <alignment horizontal="center" vertical="center" wrapText="1"/>
    </xf>
    <xf numFmtId="1" fontId="3" fillId="3" borderId="1" xfId="0" applyNumberFormat="1" applyFont="1" applyFill="1" applyBorder="1" applyAlignment="1" applyProtection="1">
      <alignment horizontal="center" vertical="center" wrapText="1"/>
      <protection locked="0"/>
    </xf>
    <xf numFmtId="1" fontId="3" fillId="3" borderId="3" xfId="0" applyNumberFormat="1" applyFont="1" applyFill="1" applyBorder="1" applyAlignment="1" applyProtection="1">
      <alignment horizontal="center" vertical="center" wrapText="1"/>
      <protection locked="0"/>
    </xf>
    <xf numFmtId="0" fontId="6" fillId="6" borderId="1" xfId="0" applyFont="1" applyFill="1" applyBorder="1" applyAlignment="1">
      <alignment horizontal="center" vertical="center" wrapText="1"/>
    </xf>
    <xf numFmtId="0" fontId="6" fillId="6" borderId="2" xfId="0" applyFont="1" applyFill="1" applyBorder="1" applyAlignment="1">
      <alignment horizontal="center" vertical="center" wrapText="1"/>
    </xf>
    <xf numFmtId="0" fontId="6" fillId="6" borderId="3" xfId="0" applyFont="1" applyFill="1" applyBorder="1" applyAlignment="1">
      <alignment horizontal="center" vertical="center" wrapText="1"/>
    </xf>
    <xf numFmtId="0" fontId="2" fillId="0" borderId="2" xfId="0" applyFont="1" applyBorder="1" applyAlignment="1">
      <alignment vertical="center" wrapText="1"/>
    </xf>
    <xf numFmtId="0" fontId="2" fillId="0" borderId="3" xfId="0" applyFont="1" applyBorder="1" applyAlignment="1">
      <alignment vertical="center" wrapText="1"/>
    </xf>
    <xf numFmtId="0" fontId="3" fillId="3" borderId="1" xfId="0" applyFont="1" applyFill="1" applyBorder="1" applyAlignment="1" applyProtection="1">
      <alignment horizontal="center" vertical="center" wrapText="1"/>
      <protection locked="0"/>
    </xf>
    <xf numFmtId="0" fontId="3" fillId="3" borderId="3" xfId="0" applyFont="1" applyFill="1" applyBorder="1" applyAlignment="1" applyProtection="1">
      <alignment horizontal="center" vertical="center" wrapText="1"/>
      <protection locked="0"/>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8" xfId="0" applyFont="1" applyBorder="1" applyAlignment="1">
      <alignment horizontal="center" vertical="center" wrapText="1"/>
    </xf>
    <xf numFmtId="0" fontId="3" fillId="0" borderId="1" xfId="0" applyFont="1" applyBorder="1" applyAlignment="1">
      <alignment horizontal="center" vertical="center" wrapText="1"/>
    </xf>
    <xf numFmtId="0" fontId="3"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 xfId="0" applyFont="1" applyBorder="1" applyAlignment="1">
      <alignment horizontal="center" vertical="center" wrapText="1"/>
    </xf>
    <xf numFmtId="3" fontId="2" fillId="0" borderId="1" xfId="0" applyNumberFormat="1" applyFont="1" applyFill="1" applyBorder="1" applyAlignment="1">
      <alignment horizontal="center" vertical="center" wrapText="1"/>
    </xf>
    <xf numFmtId="3" fontId="2" fillId="0" borderId="2" xfId="0" applyNumberFormat="1" applyFont="1" applyFill="1" applyBorder="1" applyAlignment="1">
      <alignment horizontal="center" vertical="center" wrapText="1"/>
    </xf>
    <xf numFmtId="3" fontId="2" fillId="0" borderId="3"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3" fillId="0" borderId="1" xfId="0" applyFont="1" applyBorder="1" applyAlignment="1">
      <alignment horizontal="right" vertical="center" wrapText="1"/>
    </xf>
    <xf numFmtId="0" fontId="3" fillId="0" borderId="3" xfId="0" applyFont="1" applyBorder="1" applyAlignment="1">
      <alignment horizontal="right" vertical="center" wrapText="1"/>
    </xf>
    <xf numFmtId="3" fontId="3" fillId="0" borderId="1" xfId="0" applyNumberFormat="1" applyFont="1" applyFill="1" applyBorder="1" applyAlignment="1">
      <alignment horizontal="center" vertical="center" wrapText="1"/>
    </xf>
    <xf numFmtId="3" fontId="3" fillId="0" borderId="2" xfId="0" applyNumberFormat="1" applyFont="1" applyFill="1" applyBorder="1" applyAlignment="1">
      <alignment horizontal="center" vertical="center" wrapText="1"/>
    </xf>
    <xf numFmtId="3" fontId="3" fillId="0" borderId="3"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11" fillId="0" borderId="1" xfId="0" applyFont="1" applyFill="1" applyBorder="1" applyAlignment="1" applyProtection="1">
      <alignment horizontal="center" vertical="center" wrapText="1"/>
      <protection locked="0"/>
    </xf>
    <xf numFmtId="0" fontId="11" fillId="0" borderId="2" xfId="0" applyFont="1" applyFill="1" applyBorder="1" applyAlignment="1" applyProtection="1">
      <alignment horizontal="center" vertical="center" wrapText="1"/>
      <protection locked="0"/>
    </xf>
    <xf numFmtId="0" fontId="11" fillId="0" borderId="3" xfId="0" applyFont="1" applyFill="1" applyBorder="1" applyAlignment="1" applyProtection="1">
      <alignment horizontal="center" vertical="center" wrapText="1"/>
      <protection locked="0"/>
    </xf>
    <xf numFmtId="0" fontId="2" fillId="0" borderId="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 xfId="0" applyFont="1" applyFill="1" applyBorder="1" applyAlignment="1" applyProtection="1">
      <alignment horizontal="center" vertical="center" wrapText="1"/>
      <protection locked="0"/>
    </xf>
    <xf numFmtId="0" fontId="2" fillId="0" borderId="2" xfId="0" applyFont="1" applyFill="1" applyBorder="1" applyAlignment="1" applyProtection="1">
      <alignment horizontal="center" vertical="center" wrapText="1"/>
      <protection locked="0"/>
    </xf>
    <xf numFmtId="0" fontId="2" fillId="0" borderId="3" xfId="0"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wrapText="1"/>
      <protection locked="0"/>
    </xf>
    <xf numFmtId="0" fontId="3" fillId="0" borderId="2" xfId="0" applyFont="1" applyFill="1" applyBorder="1" applyAlignment="1" applyProtection="1">
      <alignment horizontal="center" vertical="center" wrapText="1"/>
      <protection locked="0"/>
    </xf>
    <xf numFmtId="0" fontId="3" fillId="0" borderId="3" xfId="0" applyFont="1" applyFill="1" applyBorder="1" applyAlignment="1" applyProtection="1">
      <alignment horizontal="center" vertical="center" wrapText="1"/>
      <protection locked="0"/>
    </xf>
    <xf numFmtId="0" fontId="3" fillId="0" borderId="11"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9" xfId="0" applyFont="1" applyFill="1" applyBorder="1" applyAlignment="1" applyProtection="1">
      <alignment horizontal="center" vertical="center" wrapText="1"/>
      <protection locked="0"/>
    </xf>
    <xf numFmtId="0" fontId="3" fillId="0" borderId="20" xfId="0" applyFont="1" applyFill="1" applyBorder="1" applyAlignment="1" applyProtection="1">
      <alignment horizontal="center" vertical="center" wrapText="1"/>
      <protection locked="0"/>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cellXfs>
  <cellStyles count="1">
    <cellStyle name="Normal" xfId="0" builtinId="0"/>
  </cellStyles>
  <dxfs count="144">
    <dxf>
      <font>
        <color rgb="FFFF0000"/>
      </font>
      <fill>
        <patternFill>
          <fgColor rgb="FFFF0000"/>
          <bgColor rgb="FFFF0000"/>
        </patternFill>
      </fill>
    </dxf>
    <dxf>
      <font>
        <color rgb="FF92D050"/>
      </font>
      <fill>
        <patternFill>
          <bgColor rgb="FF92D050"/>
        </patternFill>
      </fill>
    </dxf>
    <dxf>
      <font>
        <color theme="0"/>
      </font>
      <fill>
        <patternFill patternType="darkHorizontal">
          <fgColor theme="5"/>
          <bgColor auto="1"/>
        </patternFill>
      </fill>
    </dxf>
    <dxf>
      <font>
        <color rgb="FF92D050"/>
      </font>
      <fill>
        <patternFill>
          <bgColor rgb="FF92D050"/>
        </patternFill>
      </fill>
    </dxf>
    <dxf>
      <font>
        <color theme="0"/>
      </font>
      <fill>
        <patternFill patternType="darkHorizontal">
          <fgColor theme="0"/>
          <bgColor theme="5"/>
        </patternFill>
      </fill>
    </dxf>
    <dxf>
      <font>
        <color rgb="FFFF0000"/>
      </font>
      <fill>
        <patternFill patternType="darkHorizontal">
          <fgColor rgb="FFFF0000"/>
          <bgColor rgb="FFFF0000"/>
        </patternFill>
      </fill>
    </dxf>
    <dxf>
      <font>
        <color rgb="FF92D050"/>
      </font>
      <fill>
        <patternFill>
          <bgColor rgb="FF92D050"/>
        </patternFill>
      </fill>
    </dxf>
    <dxf>
      <font>
        <color theme="0"/>
      </font>
      <fill>
        <patternFill patternType="darkHorizontal">
          <fgColor theme="0"/>
          <bgColor theme="5"/>
        </patternFill>
      </fill>
    </dxf>
    <dxf>
      <font>
        <color rgb="FFFF0000"/>
      </font>
      <fill>
        <patternFill>
          <bgColor rgb="FFFF0000"/>
        </patternFill>
      </fill>
    </dxf>
    <dxf>
      <font>
        <color theme="0"/>
      </font>
      <fill>
        <patternFill patternType="darkHorizontal">
          <fgColor theme="0"/>
          <bgColor theme="5"/>
        </patternFill>
      </fill>
    </dxf>
    <dxf>
      <font>
        <color rgb="FF92D050"/>
      </font>
      <fill>
        <patternFill>
          <bgColor rgb="FF92D050"/>
        </patternFill>
      </fill>
    </dxf>
    <dxf>
      <font>
        <color rgb="FFFF0000"/>
      </font>
      <fill>
        <patternFill>
          <bgColor rgb="FFFF0000"/>
        </patternFill>
      </fill>
    </dxf>
    <dxf>
      <font>
        <b val="0"/>
        <i val="0"/>
        <color theme="0"/>
      </font>
      <fill>
        <patternFill patternType="darkHorizontal">
          <fgColor theme="0"/>
          <bgColor theme="5"/>
        </patternFill>
      </fill>
    </dxf>
    <dxf>
      <font>
        <color rgb="FFFF0000"/>
      </font>
      <fill>
        <patternFill>
          <bgColor rgb="FFFF0000"/>
        </patternFill>
      </fill>
    </dxf>
    <dxf>
      <font>
        <color theme="0"/>
      </font>
      <fill>
        <patternFill patternType="darkHorizontal">
          <fgColor theme="0"/>
          <bgColor theme="5"/>
        </patternFill>
      </fill>
    </dxf>
    <dxf>
      <font>
        <color rgb="FF92D050"/>
      </font>
      <fill>
        <patternFill>
          <bgColor rgb="FF92D050"/>
        </patternFill>
      </fill>
    </dxf>
    <dxf>
      <font>
        <color theme="0"/>
      </font>
      <fill>
        <patternFill patternType="darkHorizontal">
          <fgColor theme="0"/>
          <bgColor theme="5"/>
        </patternFill>
      </fill>
    </dxf>
    <dxf>
      <font>
        <color rgb="FF92D050"/>
      </font>
      <fill>
        <patternFill>
          <bgColor rgb="FF92D050"/>
        </patternFill>
      </fill>
    </dxf>
    <dxf>
      <font>
        <color rgb="FFFF0000"/>
      </font>
      <fill>
        <patternFill>
          <bgColor rgb="FFFF0000"/>
        </patternFill>
      </fill>
    </dxf>
    <dxf>
      <font>
        <b val="0"/>
        <i val="0"/>
        <color theme="0"/>
      </font>
      <fill>
        <patternFill patternType="darkHorizontal">
          <fgColor theme="0"/>
          <bgColor theme="5"/>
        </patternFill>
      </fill>
    </dxf>
    <dxf>
      <font>
        <color rgb="FFFF0000"/>
      </font>
      <fill>
        <patternFill>
          <bgColor rgb="FFFF0000"/>
        </patternFill>
      </fill>
    </dxf>
    <dxf>
      <font>
        <color theme="0"/>
      </font>
      <fill>
        <patternFill patternType="darkHorizontal">
          <fgColor theme="0"/>
          <bgColor theme="5"/>
        </patternFill>
      </fill>
    </dxf>
    <dxf>
      <font>
        <color rgb="FF92D050"/>
      </font>
      <fill>
        <patternFill>
          <bgColor rgb="FF92D050"/>
        </patternFill>
      </fill>
    </dxf>
    <dxf>
      <font>
        <color theme="0"/>
      </font>
      <fill>
        <patternFill patternType="darkHorizontal">
          <fgColor theme="0"/>
          <bgColor theme="5"/>
        </patternFill>
      </fill>
    </dxf>
    <dxf>
      <font>
        <color rgb="FF92D050"/>
      </font>
      <fill>
        <patternFill>
          <bgColor rgb="FF92D050"/>
        </patternFill>
      </fill>
    </dxf>
    <dxf>
      <font>
        <color rgb="FFFF0000"/>
      </font>
      <fill>
        <patternFill>
          <bgColor rgb="FFFF0000"/>
        </patternFill>
      </fill>
    </dxf>
    <dxf>
      <font>
        <b val="0"/>
        <i val="0"/>
        <color theme="0"/>
      </font>
      <fill>
        <patternFill patternType="darkHorizontal">
          <fgColor theme="0"/>
          <bgColor theme="5"/>
        </patternFill>
      </fill>
    </dxf>
    <dxf>
      <font>
        <color rgb="FFFF0000"/>
      </font>
      <fill>
        <patternFill>
          <bgColor rgb="FFFF0000"/>
        </patternFill>
      </fill>
    </dxf>
    <dxf>
      <font>
        <color theme="0"/>
      </font>
      <fill>
        <patternFill patternType="darkHorizontal">
          <fgColor theme="0"/>
          <bgColor theme="5"/>
        </patternFill>
      </fill>
    </dxf>
    <dxf>
      <font>
        <color rgb="FF92D050"/>
      </font>
      <fill>
        <patternFill>
          <bgColor rgb="FF92D050"/>
        </patternFill>
      </fill>
    </dxf>
    <dxf>
      <font>
        <color theme="0"/>
      </font>
      <fill>
        <patternFill patternType="darkHorizontal">
          <fgColor theme="0"/>
          <bgColor theme="5"/>
        </patternFill>
      </fill>
    </dxf>
    <dxf>
      <font>
        <color rgb="FF92D050"/>
      </font>
      <fill>
        <patternFill>
          <bgColor rgb="FF92D050"/>
        </patternFill>
      </fill>
    </dxf>
    <dxf>
      <font>
        <color rgb="FFFF0000"/>
      </font>
      <fill>
        <patternFill>
          <bgColor rgb="FFFF0000"/>
        </patternFill>
      </fill>
    </dxf>
    <dxf>
      <font>
        <b val="0"/>
        <i val="0"/>
        <color theme="0"/>
      </font>
      <fill>
        <patternFill patternType="darkHorizontal">
          <fgColor theme="0"/>
          <bgColor theme="5"/>
        </patternFill>
      </fill>
    </dxf>
    <dxf>
      <font>
        <color rgb="FFFF0000"/>
      </font>
      <fill>
        <patternFill>
          <bgColor rgb="FFFF0000"/>
        </patternFill>
      </fill>
    </dxf>
    <dxf>
      <font>
        <color theme="0"/>
      </font>
      <fill>
        <patternFill patternType="darkHorizontal">
          <fgColor theme="0"/>
          <bgColor theme="5"/>
        </patternFill>
      </fill>
    </dxf>
    <dxf>
      <font>
        <color rgb="FF92D050"/>
      </font>
      <fill>
        <patternFill>
          <bgColor rgb="FF92D050"/>
        </patternFill>
      </fill>
    </dxf>
    <dxf>
      <font>
        <color theme="0"/>
      </font>
      <fill>
        <patternFill patternType="darkHorizontal">
          <fgColor theme="0"/>
          <bgColor theme="5"/>
        </patternFill>
      </fill>
    </dxf>
    <dxf>
      <font>
        <color rgb="FF92D050"/>
      </font>
      <fill>
        <patternFill>
          <bgColor rgb="FF92D050"/>
        </patternFill>
      </fill>
    </dxf>
    <dxf>
      <font>
        <color rgb="FFFF0000"/>
      </font>
      <fill>
        <patternFill>
          <bgColor rgb="FFFF0000"/>
        </patternFill>
      </fill>
    </dxf>
    <dxf>
      <font>
        <b val="0"/>
        <i val="0"/>
        <color theme="0"/>
      </font>
      <fill>
        <patternFill patternType="darkHorizontal">
          <fgColor theme="0"/>
          <bgColor theme="5"/>
        </patternFill>
      </fill>
    </dxf>
    <dxf>
      <font>
        <color rgb="FFFF0000"/>
      </font>
      <fill>
        <patternFill>
          <bgColor rgb="FFFF0000"/>
        </patternFill>
      </fill>
    </dxf>
    <dxf>
      <font>
        <color theme="0"/>
      </font>
      <fill>
        <patternFill patternType="darkHorizontal">
          <fgColor theme="0"/>
          <bgColor theme="5"/>
        </patternFill>
      </fill>
    </dxf>
    <dxf>
      <font>
        <color rgb="FF92D050"/>
      </font>
      <fill>
        <patternFill>
          <bgColor rgb="FF92D050"/>
        </patternFill>
      </fill>
    </dxf>
    <dxf>
      <font>
        <color theme="0"/>
      </font>
      <fill>
        <patternFill patternType="darkHorizontal">
          <fgColor theme="0"/>
          <bgColor theme="5"/>
        </patternFill>
      </fill>
    </dxf>
    <dxf>
      <font>
        <color rgb="FF92D050"/>
      </font>
      <fill>
        <patternFill>
          <bgColor rgb="FF92D050"/>
        </patternFill>
      </fill>
    </dxf>
    <dxf>
      <font>
        <color rgb="FFFF0000"/>
      </font>
      <fill>
        <patternFill>
          <bgColor rgb="FFFF0000"/>
        </patternFill>
      </fill>
    </dxf>
    <dxf>
      <font>
        <b val="0"/>
        <i val="0"/>
        <color theme="0"/>
      </font>
      <fill>
        <patternFill patternType="darkHorizontal">
          <fgColor theme="0"/>
          <bgColor theme="5"/>
        </patternFill>
      </fill>
    </dxf>
    <dxf>
      <font>
        <color rgb="FFFF0000"/>
      </font>
      <fill>
        <patternFill>
          <bgColor rgb="FFFF0000"/>
        </patternFill>
      </fill>
    </dxf>
    <dxf>
      <font>
        <color theme="0"/>
      </font>
      <fill>
        <patternFill patternType="darkHorizontal">
          <fgColor theme="0"/>
          <bgColor theme="5"/>
        </patternFill>
      </fill>
    </dxf>
    <dxf>
      <font>
        <color rgb="FF92D050"/>
      </font>
      <fill>
        <patternFill>
          <bgColor rgb="FF92D050"/>
        </patternFill>
      </fill>
    </dxf>
    <dxf>
      <font>
        <color theme="0"/>
      </font>
      <fill>
        <patternFill patternType="darkHorizontal">
          <fgColor theme="0"/>
          <bgColor theme="5"/>
        </patternFill>
      </fill>
    </dxf>
    <dxf>
      <font>
        <color rgb="FF92D050"/>
      </font>
      <fill>
        <patternFill>
          <bgColor rgb="FF92D050"/>
        </patternFill>
      </fill>
    </dxf>
    <dxf>
      <font>
        <color rgb="FFFF0000"/>
      </font>
      <fill>
        <patternFill>
          <bgColor rgb="FFFF0000"/>
        </patternFill>
      </fill>
    </dxf>
    <dxf>
      <font>
        <color theme="0"/>
      </font>
      <fill>
        <patternFill patternType="darkHorizontal">
          <fgColor theme="0"/>
          <bgColor theme="5"/>
        </patternFill>
      </fill>
    </dxf>
    <dxf>
      <font>
        <color rgb="FFFF0000"/>
      </font>
      <fill>
        <patternFill>
          <bgColor rgb="FFFF0000"/>
        </patternFill>
      </fill>
    </dxf>
    <dxf>
      <font>
        <color theme="0"/>
      </font>
      <fill>
        <patternFill patternType="darkHorizontal">
          <fgColor theme="0"/>
          <bgColor theme="5"/>
        </patternFill>
      </fill>
    </dxf>
    <dxf>
      <font>
        <color rgb="FF92D050"/>
      </font>
      <fill>
        <patternFill>
          <bgColor rgb="FF92D050"/>
        </patternFill>
      </fill>
    </dxf>
    <dxf>
      <font>
        <color theme="0"/>
      </font>
      <fill>
        <patternFill patternType="darkHorizontal">
          <fgColor theme="0"/>
          <bgColor theme="5"/>
        </patternFill>
      </fill>
    </dxf>
    <dxf>
      <font>
        <color rgb="FF92D050"/>
      </font>
      <fill>
        <patternFill>
          <bgColor rgb="FF92D050"/>
        </patternFill>
      </fill>
    </dxf>
    <dxf>
      <font>
        <color rgb="FFFF0000"/>
      </font>
      <fill>
        <patternFill>
          <bgColor rgb="FFFF0000"/>
        </patternFill>
      </fill>
    </dxf>
    <dxf>
      <font>
        <b val="0"/>
        <i val="0"/>
        <color theme="0"/>
      </font>
      <fill>
        <patternFill patternType="darkHorizontal">
          <fgColor theme="0"/>
          <bgColor theme="5"/>
        </patternFill>
      </fill>
    </dxf>
    <dxf>
      <font>
        <color rgb="FFFF0000"/>
      </font>
      <fill>
        <patternFill>
          <bgColor rgb="FFFF0000"/>
        </patternFill>
      </fill>
    </dxf>
    <dxf>
      <font>
        <color theme="0"/>
      </font>
      <fill>
        <patternFill patternType="darkHorizontal">
          <fgColor theme="0"/>
          <bgColor theme="5"/>
        </patternFill>
      </fill>
    </dxf>
    <dxf>
      <font>
        <color rgb="FF92D050"/>
      </font>
      <fill>
        <patternFill>
          <bgColor rgb="FF92D050"/>
        </patternFill>
      </fill>
    </dxf>
    <dxf>
      <font>
        <color theme="0"/>
      </font>
      <fill>
        <patternFill patternType="darkHorizontal">
          <fgColor theme="0"/>
          <bgColor theme="5"/>
        </patternFill>
      </fill>
    </dxf>
    <dxf>
      <font>
        <color rgb="FF92D050"/>
      </font>
      <fill>
        <patternFill>
          <bgColor rgb="FF92D050"/>
        </patternFill>
      </fill>
    </dxf>
    <dxf>
      <font>
        <color rgb="FFFF0000"/>
      </font>
      <fill>
        <patternFill>
          <bgColor rgb="FFFF0000"/>
        </patternFill>
      </fill>
    </dxf>
    <dxf>
      <font>
        <color theme="0"/>
      </font>
      <fill>
        <patternFill patternType="darkHorizontal">
          <fgColor theme="0"/>
          <bgColor theme="5"/>
        </patternFill>
      </fill>
    </dxf>
    <dxf>
      <font>
        <color rgb="FFFF0000"/>
      </font>
      <fill>
        <patternFill>
          <bgColor rgb="FFFF0000"/>
        </patternFill>
      </fill>
    </dxf>
    <dxf>
      <font>
        <color theme="0"/>
      </font>
      <fill>
        <patternFill patternType="darkHorizontal">
          <fgColor theme="0"/>
          <bgColor theme="5"/>
        </patternFill>
      </fill>
    </dxf>
    <dxf>
      <font>
        <color rgb="FF92D050"/>
      </font>
      <fill>
        <patternFill>
          <bgColor rgb="FF92D050"/>
        </patternFill>
      </fill>
    </dxf>
    <dxf>
      <font>
        <color theme="0"/>
      </font>
      <fill>
        <patternFill patternType="darkHorizontal">
          <fgColor theme="0"/>
          <bgColor theme="5"/>
        </patternFill>
      </fill>
    </dxf>
    <dxf>
      <font>
        <color rgb="FF92D050"/>
      </font>
      <fill>
        <patternFill>
          <bgColor rgb="FF92D050"/>
        </patternFill>
      </fill>
    </dxf>
    <dxf>
      <font>
        <color rgb="FFFF0000"/>
      </font>
      <fill>
        <patternFill>
          <bgColor rgb="FFFF0000"/>
        </patternFill>
      </fill>
    </dxf>
    <dxf>
      <font>
        <b val="0"/>
        <i val="0"/>
        <color theme="0"/>
      </font>
      <fill>
        <patternFill patternType="darkHorizontal">
          <fgColor theme="0"/>
          <bgColor theme="5"/>
        </patternFill>
      </fill>
    </dxf>
    <dxf>
      <font>
        <color rgb="FFFF0000"/>
      </font>
      <fill>
        <patternFill>
          <bgColor rgb="FFFF0000"/>
        </patternFill>
      </fill>
    </dxf>
    <dxf>
      <font>
        <color theme="0"/>
      </font>
      <fill>
        <patternFill patternType="darkHorizontal">
          <fgColor theme="0"/>
          <bgColor theme="5"/>
        </patternFill>
      </fill>
    </dxf>
    <dxf>
      <font>
        <color rgb="FF92D050"/>
      </font>
      <fill>
        <patternFill>
          <bgColor rgb="FF92D050"/>
        </patternFill>
      </fill>
    </dxf>
    <dxf>
      <font>
        <color theme="0"/>
      </font>
      <fill>
        <patternFill patternType="darkHorizontal">
          <fgColor theme="0"/>
          <bgColor theme="5"/>
        </patternFill>
      </fill>
    </dxf>
    <dxf>
      <font>
        <color rgb="FF92D050"/>
      </font>
      <fill>
        <patternFill>
          <bgColor rgb="FF92D050"/>
        </patternFill>
      </fill>
    </dxf>
    <dxf>
      <font>
        <color rgb="FFFF0000"/>
      </font>
      <fill>
        <patternFill>
          <bgColor rgb="FFFF0000"/>
        </patternFill>
      </fill>
    </dxf>
    <dxf>
      <font>
        <b val="0"/>
        <i val="0"/>
        <color theme="0"/>
      </font>
      <fill>
        <patternFill patternType="darkHorizontal">
          <fgColor theme="0"/>
          <bgColor theme="5"/>
        </patternFill>
      </fill>
    </dxf>
    <dxf>
      <font>
        <color rgb="FFFF0000"/>
      </font>
      <fill>
        <patternFill>
          <bgColor rgb="FFFF0000"/>
        </patternFill>
      </fill>
    </dxf>
    <dxf>
      <font>
        <color theme="0"/>
      </font>
      <fill>
        <patternFill patternType="darkHorizontal">
          <fgColor theme="0"/>
          <bgColor theme="5"/>
        </patternFill>
      </fill>
    </dxf>
    <dxf>
      <font>
        <color rgb="FF92D050"/>
      </font>
      <fill>
        <patternFill>
          <bgColor rgb="FF92D050"/>
        </patternFill>
      </fill>
    </dxf>
    <dxf>
      <font>
        <color theme="0"/>
      </font>
      <fill>
        <patternFill patternType="darkHorizontal">
          <fgColor theme="0"/>
          <bgColor theme="5"/>
        </patternFill>
      </fill>
    </dxf>
    <dxf>
      <font>
        <color rgb="FF92D050"/>
      </font>
      <fill>
        <patternFill>
          <bgColor rgb="FF92D050"/>
        </patternFill>
      </fill>
    </dxf>
    <dxf>
      <font>
        <color rgb="FFFF0000"/>
      </font>
      <fill>
        <patternFill>
          <bgColor rgb="FFFF0000"/>
        </patternFill>
      </fill>
    </dxf>
    <dxf>
      <font>
        <b val="0"/>
        <i val="0"/>
        <color theme="0"/>
      </font>
      <fill>
        <patternFill patternType="darkHorizontal">
          <fgColor theme="0"/>
          <bgColor theme="5"/>
        </patternFill>
      </fill>
    </dxf>
    <dxf>
      <font>
        <color rgb="FFFF0000"/>
      </font>
      <fill>
        <patternFill>
          <bgColor rgb="FFFF0000"/>
        </patternFill>
      </fill>
    </dxf>
    <dxf>
      <font>
        <color theme="0"/>
      </font>
      <fill>
        <patternFill patternType="darkHorizontal">
          <fgColor theme="0"/>
          <bgColor theme="5"/>
        </patternFill>
      </fill>
    </dxf>
    <dxf>
      <font>
        <color rgb="FF92D050"/>
      </font>
      <fill>
        <patternFill>
          <bgColor rgb="FF92D050"/>
        </patternFill>
      </fill>
    </dxf>
    <dxf>
      <font>
        <color theme="0"/>
      </font>
      <fill>
        <patternFill patternType="darkHorizontal">
          <fgColor theme="0"/>
          <bgColor theme="5"/>
        </patternFill>
      </fill>
    </dxf>
    <dxf>
      <font>
        <color rgb="FF92D050"/>
      </font>
      <fill>
        <patternFill>
          <bgColor rgb="FF92D050"/>
        </patternFill>
      </fill>
    </dxf>
    <dxf>
      <font>
        <color rgb="FFFF0000"/>
      </font>
      <fill>
        <patternFill>
          <bgColor rgb="FFFF0000"/>
        </patternFill>
      </fill>
    </dxf>
    <dxf>
      <font>
        <b val="0"/>
        <i val="0"/>
        <color theme="0"/>
      </font>
      <fill>
        <patternFill patternType="darkHorizontal">
          <fgColor theme="0"/>
          <bgColor theme="5"/>
        </patternFill>
      </fill>
    </dxf>
    <dxf>
      <font>
        <color rgb="FFFF0000"/>
      </font>
      <fill>
        <patternFill>
          <bgColor rgb="FFFF0000"/>
        </patternFill>
      </fill>
    </dxf>
    <dxf>
      <font>
        <color theme="0"/>
      </font>
      <fill>
        <patternFill patternType="darkHorizontal">
          <fgColor theme="0"/>
          <bgColor theme="5"/>
        </patternFill>
      </fill>
    </dxf>
    <dxf>
      <font>
        <color rgb="FF92D050"/>
      </font>
      <fill>
        <patternFill>
          <bgColor rgb="FF92D050"/>
        </patternFill>
      </fill>
    </dxf>
    <dxf>
      <font>
        <color theme="0"/>
      </font>
      <fill>
        <patternFill patternType="darkHorizontal">
          <fgColor theme="0"/>
          <bgColor theme="5"/>
        </patternFill>
      </fill>
    </dxf>
    <dxf>
      <font>
        <color rgb="FF92D050"/>
      </font>
      <fill>
        <patternFill>
          <bgColor rgb="FF92D050"/>
        </patternFill>
      </fill>
    </dxf>
    <dxf>
      <font>
        <color rgb="FFFF0000"/>
      </font>
      <fill>
        <patternFill>
          <bgColor rgb="FFFF0000"/>
        </patternFill>
      </fill>
    </dxf>
    <dxf>
      <font>
        <color theme="0"/>
      </font>
      <fill>
        <patternFill patternType="darkHorizontal">
          <fgColor theme="0"/>
          <bgColor theme="5"/>
        </patternFill>
      </fill>
    </dxf>
    <dxf>
      <font>
        <color rgb="FFFF0000"/>
      </font>
      <fill>
        <patternFill>
          <bgColor rgb="FFFF0000"/>
        </patternFill>
      </fill>
    </dxf>
    <dxf>
      <font>
        <color theme="0"/>
      </font>
      <fill>
        <patternFill patternType="darkHorizontal">
          <fgColor theme="0"/>
          <bgColor theme="5"/>
        </patternFill>
      </fill>
    </dxf>
    <dxf>
      <font>
        <color rgb="FF92D050"/>
      </font>
      <fill>
        <patternFill>
          <bgColor rgb="FF92D050"/>
        </patternFill>
      </fill>
    </dxf>
    <dxf>
      <font>
        <color rgb="FFFF0000"/>
      </font>
      <fill>
        <patternFill>
          <fgColor rgb="FFFF0000"/>
          <bgColor rgb="FFFF0000"/>
        </patternFill>
      </fill>
    </dxf>
    <dxf>
      <font>
        <color rgb="FF92D050"/>
      </font>
      <fill>
        <patternFill>
          <bgColor rgb="FF92D050"/>
        </patternFill>
      </fill>
    </dxf>
    <dxf>
      <font>
        <color theme="0"/>
      </font>
      <fill>
        <patternFill patternType="darkHorizontal">
          <fgColor theme="5"/>
          <bgColor auto="1"/>
        </patternFill>
      </fill>
    </dxf>
    <dxf>
      <font>
        <color rgb="FF92D050"/>
      </font>
      <fill>
        <patternFill>
          <bgColor rgb="FF92D050"/>
        </patternFill>
      </fill>
    </dxf>
    <dxf>
      <font>
        <color theme="0"/>
      </font>
      <fill>
        <patternFill patternType="darkHorizontal">
          <fgColor theme="0"/>
          <bgColor theme="5"/>
        </patternFill>
      </fill>
    </dxf>
    <dxf>
      <font>
        <color rgb="FFFF0000"/>
      </font>
      <fill>
        <patternFill patternType="darkHorizontal">
          <fgColor rgb="FFFF0000"/>
          <bgColor rgb="FFFF0000"/>
        </patternFill>
      </fill>
    </dxf>
    <dxf>
      <font>
        <color rgb="FF92D050"/>
      </font>
      <fill>
        <patternFill>
          <bgColor rgb="FF92D050"/>
        </patternFill>
      </fill>
    </dxf>
    <dxf>
      <font>
        <color theme="0"/>
      </font>
      <fill>
        <patternFill patternType="darkHorizontal">
          <fgColor theme="0"/>
          <bgColor theme="5"/>
        </patternFill>
      </fill>
    </dxf>
    <dxf>
      <font>
        <color rgb="FFFF0000"/>
      </font>
      <fill>
        <patternFill>
          <bgColor rgb="FFFF0000"/>
        </patternFill>
      </fill>
    </dxf>
    <dxf>
      <font>
        <color theme="0"/>
      </font>
      <fill>
        <patternFill patternType="darkHorizontal">
          <fgColor theme="0"/>
          <bgColor theme="5"/>
        </patternFill>
      </fill>
    </dxf>
    <dxf>
      <font>
        <color rgb="FF92D050"/>
      </font>
      <fill>
        <patternFill>
          <bgColor rgb="FF92D050"/>
        </patternFill>
      </fill>
    </dxf>
    <dxf>
      <font>
        <color rgb="FFFF0000"/>
      </font>
      <fill>
        <patternFill>
          <bgColor rgb="FFFF0000"/>
        </patternFill>
      </fill>
    </dxf>
    <dxf>
      <font>
        <b val="0"/>
        <i val="0"/>
        <color theme="0"/>
      </font>
      <fill>
        <patternFill patternType="darkHorizontal">
          <fgColor theme="0"/>
          <bgColor theme="5"/>
        </patternFill>
      </fill>
    </dxf>
    <dxf>
      <font>
        <color rgb="FFFF0000"/>
      </font>
      <fill>
        <patternFill>
          <bgColor rgb="FFFF0000"/>
        </patternFill>
      </fill>
    </dxf>
    <dxf>
      <font>
        <color theme="0"/>
      </font>
      <fill>
        <patternFill patternType="darkHorizontal">
          <fgColor theme="0"/>
          <bgColor theme="5"/>
        </patternFill>
      </fill>
    </dxf>
    <dxf>
      <font>
        <color rgb="FF92D050"/>
      </font>
      <fill>
        <patternFill>
          <bgColor rgb="FF92D050"/>
        </patternFill>
      </fill>
    </dxf>
    <dxf>
      <font>
        <color theme="0"/>
      </font>
      <fill>
        <patternFill patternType="darkHorizontal">
          <fgColor theme="0"/>
          <bgColor theme="5"/>
        </patternFill>
      </fill>
    </dxf>
    <dxf>
      <font>
        <color rgb="FF92D050"/>
      </font>
      <fill>
        <patternFill>
          <bgColor rgb="FF92D050"/>
        </patternFill>
      </fill>
    </dxf>
    <dxf>
      <font>
        <color rgb="FFFF0000"/>
      </font>
      <fill>
        <patternFill>
          <bgColor rgb="FFFF0000"/>
        </patternFill>
      </fill>
    </dxf>
    <dxf>
      <font>
        <color theme="0"/>
      </font>
      <fill>
        <patternFill patternType="darkHorizontal">
          <fgColor theme="0"/>
          <bgColor theme="5"/>
        </patternFill>
      </fill>
    </dxf>
    <dxf>
      <font>
        <color rgb="FFFF0000"/>
      </font>
      <fill>
        <patternFill>
          <bgColor rgb="FFFF0000"/>
        </patternFill>
      </fill>
    </dxf>
    <dxf>
      <font>
        <color theme="0"/>
      </font>
      <fill>
        <patternFill patternType="darkHorizontal">
          <fgColor theme="0"/>
          <bgColor theme="5"/>
        </patternFill>
      </fill>
    </dxf>
    <dxf>
      <font>
        <color rgb="FF92D050"/>
      </font>
      <fill>
        <patternFill>
          <bgColor rgb="FF92D050"/>
        </patternFill>
      </fill>
    </dxf>
    <dxf>
      <font>
        <color theme="0"/>
      </font>
      <fill>
        <patternFill patternType="darkHorizontal">
          <fgColor theme="0"/>
          <bgColor theme="5"/>
        </patternFill>
      </fill>
    </dxf>
    <dxf>
      <font>
        <color rgb="FF92D050"/>
      </font>
      <fill>
        <patternFill>
          <bgColor rgb="FF92D050"/>
        </patternFill>
      </fill>
    </dxf>
    <dxf>
      <font>
        <color rgb="FFFF0000"/>
      </font>
      <fill>
        <patternFill>
          <bgColor rgb="FFFF0000"/>
        </patternFill>
      </fill>
    </dxf>
    <dxf>
      <font>
        <color theme="0"/>
      </font>
      <fill>
        <patternFill patternType="darkHorizontal">
          <fgColor theme="0"/>
          <bgColor theme="5"/>
        </patternFill>
      </fill>
    </dxf>
    <dxf>
      <font>
        <color rgb="FFFF0000"/>
      </font>
      <fill>
        <patternFill>
          <bgColor rgb="FFFF0000"/>
        </patternFill>
      </fill>
    </dxf>
    <dxf>
      <font>
        <color theme="0"/>
      </font>
      <fill>
        <patternFill patternType="darkHorizontal">
          <fgColor theme="0"/>
          <bgColor theme="5"/>
        </patternFill>
      </fill>
    </dxf>
    <dxf>
      <font>
        <color rgb="FF92D050"/>
      </font>
      <fill>
        <patternFill>
          <bgColor rgb="FF92D050"/>
        </patternFill>
      </fill>
    </dxf>
    <dxf>
      <font>
        <color theme="0"/>
      </font>
      <fill>
        <patternFill patternType="darkHorizontal">
          <fgColor theme="0"/>
          <bgColor theme="5"/>
        </patternFill>
      </fill>
    </dxf>
    <dxf>
      <font>
        <color rgb="FF92D050"/>
      </font>
      <fill>
        <patternFill>
          <bgColor rgb="FF92D050"/>
        </patternFill>
      </fill>
    </dxf>
    <dxf>
      <font>
        <color rgb="FFFF0000"/>
      </font>
      <fill>
        <patternFill>
          <bgColor rgb="FFFF0000"/>
        </patternFill>
      </fill>
    </dxf>
    <dxf>
      <font>
        <b val="0"/>
        <i val="0"/>
        <color theme="0"/>
      </font>
      <fill>
        <patternFill patternType="darkHorizontal">
          <fgColor theme="0"/>
          <bgColor theme="5"/>
        </patternFill>
      </fill>
    </dxf>
    <dxf>
      <font>
        <color rgb="FFFF0000"/>
      </font>
      <fill>
        <patternFill>
          <bgColor rgb="FFFF0000"/>
        </patternFill>
      </fill>
    </dxf>
    <dxf>
      <font>
        <color theme="0"/>
      </font>
      <fill>
        <patternFill patternType="darkHorizontal">
          <fgColor theme="0"/>
          <bgColor theme="5"/>
        </patternFill>
      </fill>
    </dxf>
    <dxf>
      <font>
        <color rgb="FF92D050"/>
      </font>
      <fill>
        <patternFill>
          <bgColor rgb="FF92D050"/>
        </patternFill>
      </fill>
    </dxf>
  </dxfs>
  <tableStyles count="0" defaultTableStyle="TableStyleMedium2" defaultPivotStyle="PivotStyleLight16"/>
  <colors>
    <mruColors>
      <color rgb="FFDAEEF3"/>
      <color rgb="FFDAE4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3"/>
  <sheetViews>
    <sheetView workbookViewId="0">
      <selection activeCell="C15" sqref="C15"/>
    </sheetView>
  </sheetViews>
  <sheetFormatPr defaultRowHeight="15" x14ac:dyDescent="0.25"/>
  <cols>
    <col min="2" max="2" width="20" style="13" customWidth="1"/>
    <col min="3" max="4" width="20" style="5" customWidth="1"/>
    <col min="5" max="5" width="43.5703125" style="5" customWidth="1"/>
  </cols>
  <sheetData>
    <row r="1" spans="2:5" ht="15.75" thickBot="1" x14ac:dyDescent="0.3"/>
    <row r="2" spans="2:5" ht="15.75" thickBot="1" x14ac:dyDescent="0.3">
      <c r="B2" s="111" t="s">
        <v>0</v>
      </c>
      <c r="C2" s="112"/>
      <c r="D2" s="112"/>
      <c r="E2" s="113"/>
    </row>
    <row r="3" spans="2:5" ht="15.75" thickBot="1" x14ac:dyDescent="0.3">
      <c r="B3" s="1" t="s">
        <v>1</v>
      </c>
      <c r="C3" s="114" t="s">
        <v>2</v>
      </c>
      <c r="D3" s="115"/>
      <c r="E3" s="116"/>
    </row>
    <row r="4" spans="2:5" ht="156.75" customHeight="1" thickBot="1" x14ac:dyDescent="0.3">
      <c r="B4" s="3">
        <v>1</v>
      </c>
      <c r="C4" s="108" t="s">
        <v>261</v>
      </c>
      <c r="D4" s="109"/>
      <c r="E4" s="110"/>
    </row>
    <row r="5" spans="2:5" x14ac:dyDescent="0.25">
      <c r="B5" s="117">
        <v>2</v>
      </c>
      <c r="C5" s="119" t="s">
        <v>3</v>
      </c>
      <c r="D5" s="119"/>
      <c r="E5" s="120"/>
    </row>
    <row r="6" spans="2:5" x14ac:dyDescent="0.25">
      <c r="B6" s="117"/>
      <c r="C6" s="7" t="s">
        <v>4</v>
      </c>
      <c r="D6" s="7" t="s">
        <v>5</v>
      </c>
      <c r="E6" s="8" t="s">
        <v>6</v>
      </c>
    </row>
    <row r="7" spans="2:5" x14ac:dyDescent="0.25">
      <c r="B7" s="117"/>
      <c r="C7" s="7" t="s">
        <v>7</v>
      </c>
      <c r="D7" s="7" t="s">
        <v>8</v>
      </c>
      <c r="E7" s="8" t="s">
        <v>9</v>
      </c>
    </row>
    <row r="8" spans="2:5" x14ac:dyDescent="0.25">
      <c r="B8" s="117"/>
      <c r="C8" s="7" t="s">
        <v>10</v>
      </c>
      <c r="D8" s="7" t="s">
        <v>11</v>
      </c>
      <c r="E8" s="8" t="s">
        <v>12</v>
      </c>
    </row>
    <row r="9" spans="2:5" x14ac:dyDescent="0.25">
      <c r="B9" s="117"/>
      <c r="C9" s="7" t="s">
        <v>13</v>
      </c>
      <c r="D9" s="7" t="s">
        <v>14</v>
      </c>
      <c r="E9" s="8" t="s">
        <v>15</v>
      </c>
    </row>
    <row r="10" spans="2:5" ht="15.75" thickBot="1" x14ac:dyDescent="0.3">
      <c r="B10" s="118"/>
      <c r="C10" s="9" t="s">
        <v>16</v>
      </c>
      <c r="D10" s="10" t="s">
        <v>17</v>
      </c>
      <c r="E10" s="11" t="s">
        <v>18</v>
      </c>
    </row>
    <row r="11" spans="2:5" ht="107.25" customHeight="1" thickBot="1" x14ac:dyDescent="0.3">
      <c r="B11" s="4">
        <v>3</v>
      </c>
      <c r="C11" s="119" t="s">
        <v>19</v>
      </c>
      <c r="D11" s="119"/>
      <c r="E11" s="120"/>
    </row>
    <row r="12" spans="2:5" ht="28.5" customHeight="1" thickBot="1" x14ac:dyDescent="0.3">
      <c r="B12" s="2">
        <v>4</v>
      </c>
      <c r="C12" s="108" t="s">
        <v>260</v>
      </c>
      <c r="D12" s="109"/>
      <c r="E12" s="110"/>
    </row>
    <row r="13" spans="2:5" ht="15.75" thickBot="1" x14ac:dyDescent="0.3">
      <c r="B13" s="2">
        <v>5</v>
      </c>
      <c r="C13" s="108" t="s">
        <v>20</v>
      </c>
      <c r="D13" s="109"/>
      <c r="E13" s="110"/>
    </row>
  </sheetData>
  <mergeCells count="8">
    <mergeCell ref="C12:E12"/>
    <mergeCell ref="C13:E13"/>
    <mergeCell ref="B2:E2"/>
    <mergeCell ref="C3:E3"/>
    <mergeCell ref="C4:E4"/>
    <mergeCell ref="B5:B10"/>
    <mergeCell ref="C5:E5"/>
    <mergeCell ref="C11:E11"/>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J35"/>
  <sheetViews>
    <sheetView tabSelected="1" zoomScale="70" zoomScaleNormal="70" workbookViewId="0">
      <selection activeCell="O28" sqref="O28"/>
    </sheetView>
  </sheetViews>
  <sheetFormatPr defaultRowHeight="15" x14ac:dyDescent="0.25"/>
  <cols>
    <col min="2" max="2" width="6.85546875" customWidth="1"/>
    <col min="3" max="3" width="23.28515625" style="97" customWidth="1"/>
    <col min="4" max="4" width="11" customWidth="1"/>
    <col min="5" max="5" width="34.42578125" customWidth="1"/>
    <col min="6" max="6" width="9.42578125" customWidth="1"/>
    <col min="7" max="7" width="4.140625" customWidth="1"/>
    <col min="8" max="8" width="4" customWidth="1"/>
    <col min="9" max="9" width="10.85546875" customWidth="1"/>
  </cols>
  <sheetData>
    <row r="1" spans="2:10" ht="15.75" thickBot="1" x14ac:dyDescent="0.3"/>
    <row r="2" spans="2:10" ht="15.75" customHeight="1" thickBot="1" x14ac:dyDescent="0.3">
      <c r="B2" s="114" t="s">
        <v>268</v>
      </c>
      <c r="C2" s="115"/>
      <c r="D2" s="115"/>
      <c r="E2" s="115"/>
      <c r="F2" s="115"/>
      <c r="G2" s="115"/>
      <c r="H2" s="115"/>
      <c r="I2" s="116"/>
    </row>
    <row r="3" spans="2:10" ht="15.75" thickBot="1" x14ac:dyDescent="0.3">
      <c r="B3" s="171" t="s">
        <v>216</v>
      </c>
      <c r="C3" s="172"/>
      <c r="D3" s="173" t="str">
        <f>'Background Information'!E4</f>
        <v>Happy School</v>
      </c>
      <c r="E3" s="174"/>
      <c r="F3" s="174"/>
      <c r="G3" s="174"/>
      <c r="H3" s="174"/>
      <c r="I3" s="175"/>
    </row>
    <row r="4" spans="2:10" ht="15.75" thickBot="1" x14ac:dyDescent="0.3">
      <c r="B4" s="165" t="s">
        <v>217</v>
      </c>
      <c r="C4" s="167"/>
      <c r="D4" s="176" t="str">
        <f>'Background Information'!E5</f>
        <v>Happy Land</v>
      </c>
      <c r="E4" s="177"/>
      <c r="F4" s="177"/>
      <c r="G4" s="177"/>
      <c r="H4" s="177"/>
      <c r="I4" s="178"/>
    </row>
    <row r="5" spans="2:10" ht="15.75" customHeight="1" thickBot="1" x14ac:dyDescent="0.3">
      <c r="B5" s="165" t="s">
        <v>262</v>
      </c>
      <c r="C5" s="166"/>
      <c r="D5" s="166"/>
      <c r="E5" s="167"/>
      <c r="F5" s="168" t="str">
        <f>'Background Information'!E6</f>
        <v>01.01.2021</v>
      </c>
      <c r="G5" s="169"/>
      <c r="H5" s="169"/>
      <c r="I5" s="170"/>
    </row>
    <row r="6" spans="2:10" ht="15.75" customHeight="1" thickBot="1" x14ac:dyDescent="0.3">
      <c r="B6" s="121" t="s">
        <v>30</v>
      </c>
      <c r="C6" s="179" t="s">
        <v>230</v>
      </c>
      <c r="D6" s="181" t="s">
        <v>219</v>
      </c>
      <c r="E6" s="182"/>
      <c r="F6" s="181" t="str">
        <f>'Background Information'!E4</f>
        <v>Happy School</v>
      </c>
      <c r="G6" s="183"/>
      <c r="H6" s="183"/>
      <c r="I6" s="182"/>
    </row>
    <row r="7" spans="2:10" ht="15.75" thickBot="1" x14ac:dyDescent="0.3">
      <c r="B7" s="122"/>
      <c r="C7" s="180"/>
      <c r="D7" s="184" t="s">
        <v>222</v>
      </c>
      <c r="E7" s="185"/>
      <c r="F7" s="186">
        <f>'Background Information'!E8</f>
        <v>4</v>
      </c>
      <c r="G7" s="187"/>
      <c r="H7" s="187"/>
      <c r="I7" s="188"/>
    </row>
    <row r="8" spans="2:10" ht="15.75" thickBot="1" x14ac:dyDescent="0.3">
      <c r="B8" s="121" t="s">
        <v>31</v>
      </c>
      <c r="C8" s="121" t="s">
        <v>218</v>
      </c>
      <c r="D8" s="151" t="s">
        <v>147</v>
      </c>
      <c r="E8" s="152"/>
      <c r="F8" s="155">
        <f>'Background Information'!E9</f>
        <v>1286</v>
      </c>
      <c r="G8" s="156"/>
      <c r="H8" s="156"/>
      <c r="I8" s="157"/>
    </row>
    <row r="9" spans="2:10" ht="15.75" thickBot="1" x14ac:dyDescent="0.3">
      <c r="B9" s="125"/>
      <c r="C9" s="125"/>
      <c r="D9" s="160" t="s">
        <v>220</v>
      </c>
      <c r="E9" s="161"/>
      <c r="F9" s="162">
        <f>'Background Information'!E10</f>
        <v>1070</v>
      </c>
      <c r="G9" s="163"/>
      <c r="H9" s="163"/>
      <c r="I9" s="164"/>
      <c r="J9" s="101" t="str">
        <f>IF(SUM(F9:I10)=F8," ","Please check the numbers entered")</f>
        <v xml:space="preserve"> </v>
      </c>
    </row>
    <row r="10" spans="2:10" ht="15.75" thickBot="1" x14ac:dyDescent="0.3">
      <c r="B10" s="122"/>
      <c r="C10" s="122"/>
      <c r="D10" s="160" t="s">
        <v>221</v>
      </c>
      <c r="E10" s="161"/>
      <c r="F10" s="162">
        <f>'Background Information'!E11</f>
        <v>216</v>
      </c>
      <c r="G10" s="163"/>
      <c r="H10" s="163"/>
      <c r="I10" s="164"/>
    </row>
    <row r="11" spans="2:10" ht="39" customHeight="1" thickBot="1" x14ac:dyDescent="0.3">
      <c r="B11" s="83" t="s">
        <v>33</v>
      </c>
      <c r="C11" s="20" t="s">
        <v>123</v>
      </c>
      <c r="D11" s="151" t="s">
        <v>233</v>
      </c>
      <c r="E11" s="152"/>
      <c r="F11" s="155">
        <f>'Background Information'!E12</f>
        <v>4080</v>
      </c>
      <c r="G11" s="156"/>
      <c r="H11" s="156"/>
      <c r="I11" s="157"/>
    </row>
    <row r="12" spans="2:10" ht="15.75" customHeight="1" thickBot="1" x14ac:dyDescent="0.3">
      <c r="B12" s="73" t="s">
        <v>124</v>
      </c>
      <c r="C12" s="74" t="s">
        <v>26</v>
      </c>
      <c r="D12" s="158" t="s">
        <v>125</v>
      </c>
      <c r="E12" s="159"/>
      <c r="F12" s="74" t="s">
        <v>126</v>
      </c>
      <c r="G12" s="158" t="s">
        <v>127</v>
      </c>
      <c r="H12" s="159"/>
      <c r="I12" s="74" t="s">
        <v>128</v>
      </c>
    </row>
    <row r="13" spans="2:10" ht="15.75" customHeight="1" thickBot="1" x14ac:dyDescent="0.3">
      <c r="B13" s="153" t="s">
        <v>129</v>
      </c>
      <c r="C13" s="154"/>
      <c r="D13" s="153" t="s">
        <v>130</v>
      </c>
      <c r="E13" s="154"/>
      <c r="F13" s="75"/>
      <c r="G13" s="75" t="s">
        <v>40</v>
      </c>
      <c r="H13" s="75" t="s">
        <v>40</v>
      </c>
      <c r="I13" s="75" t="s">
        <v>40</v>
      </c>
    </row>
    <row r="14" spans="2:10" ht="15.75" thickBot="1" x14ac:dyDescent="0.3">
      <c r="B14" s="121" t="s">
        <v>35</v>
      </c>
      <c r="C14" s="121" t="s">
        <v>36</v>
      </c>
      <c r="D14" s="121" t="s">
        <v>131</v>
      </c>
      <c r="E14" s="20" t="s">
        <v>234</v>
      </c>
      <c r="F14" s="105">
        <f>'Background Information'!E13</f>
        <v>3.172628304821151</v>
      </c>
      <c r="G14" s="75" t="s">
        <v>40</v>
      </c>
      <c r="H14" s="75" t="s">
        <v>40</v>
      </c>
      <c r="I14" s="75"/>
    </row>
    <row r="15" spans="2:10" ht="15.75" thickBot="1" x14ac:dyDescent="0.3">
      <c r="B15" s="122"/>
      <c r="C15" s="122"/>
      <c r="D15" s="122"/>
      <c r="E15" s="20" t="s">
        <v>132</v>
      </c>
      <c r="F15" s="105">
        <f>'Background Information'!E14</f>
        <v>0.45323261497445017</v>
      </c>
      <c r="G15" s="75" t="s">
        <v>40</v>
      </c>
      <c r="H15" s="75" t="s">
        <v>40</v>
      </c>
      <c r="I15" s="75"/>
    </row>
    <row r="16" spans="2:10" ht="32.25" customHeight="1" thickBot="1" x14ac:dyDescent="0.3">
      <c r="B16" s="83" t="s">
        <v>37</v>
      </c>
      <c r="C16" s="20" t="s">
        <v>38</v>
      </c>
      <c r="D16" s="151" t="s">
        <v>133</v>
      </c>
      <c r="E16" s="152"/>
      <c r="F16" s="75"/>
      <c r="G16" s="75" t="s">
        <v>40</v>
      </c>
      <c r="H16" s="75" t="s">
        <v>40</v>
      </c>
      <c r="I16" s="75" t="s">
        <v>40</v>
      </c>
    </row>
    <row r="17" spans="2:9" ht="15.75" customHeight="1" thickBot="1" x14ac:dyDescent="0.3">
      <c r="B17" s="83" t="s">
        <v>41</v>
      </c>
      <c r="C17" s="20" t="s">
        <v>42</v>
      </c>
      <c r="D17" s="151" t="s">
        <v>43</v>
      </c>
      <c r="E17" s="152"/>
      <c r="F17" s="76">
        <f>'Background Information'!E16</f>
        <v>86</v>
      </c>
      <c r="G17" s="75" t="s">
        <v>40</v>
      </c>
      <c r="H17" s="75" t="s">
        <v>40</v>
      </c>
      <c r="I17" s="75" t="s">
        <v>40</v>
      </c>
    </row>
    <row r="18" spans="2:9" ht="15.75" thickBot="1" x14ac:dyDescent="0.3">
      <c r="B18" s="83" t="s">
        <v>44</v>
      </c>
      <c r="C18" s="20" t="s">
        <v>45</v>
      </c>
      <c r="D18" s="151" t="s">
        <v>46</v>
      </c>
      <c r="E18" s="152"/>
      <c r="F18" s="76">
        <f>'Background Information'!E17</f>
        <v>5</v>
      </c>
      <c r="G18" s="75" t="s">
        <v>40</v>
      </c>
      <c r="H18" s="75" t="s">
        <v>40</v>
      </c>
      <c r="I18" s="75" t="s">
        <v>40</v>
      </c>
    </row>
    <row r="19" spans="2:9" ht="15.75" thickBot="1" x14ac:dyDescent="0.3">
      <c r="B19" s="83" t="s">
        <v>47</v>
      </c>
      <c r="C19" s="20" t="s">
        <v>48</v>
      </c>
      <c r="D19" s="151" t="s">
        <v>49</v>
      </c>
      <c r="E19" s="152"/>
      <c r="F19" s="76">
        <f>'Background Information'!E18</f>
        <v>3</v>
      </c>
      <c r="G19" s="75" t="s">
        <v>40</v>
      </c>
      <c r="H19" s="75" t="s">
        <v>40</v>
      </c>
      <c r="I19" s="75" t="s">
        <v>40</v>
      </c>
    </row>
    <row r="20" spans="2:9" ht="15.75" thickBot="1" x14ac:dyDescent="0.3">
      <c r="B20" s="83" t="s">
        <v>50</v>
      </c>
      <c r="C20" s="20" t="s">
        <v>51</v>
      </c>
      <c r="D20" s="151" t="s">
        <v>52</v>
      </c>
      <c r="E20" s="152"/>
      <c r="F20" s="76">
        <f>'Background Information'!E19</f>
        <v>0.3</v>
      </c>
      <c r="G20" s="75" t="s">
        <v>40</v>
      </c>
      <c r="H20" s="75" t="s">
        <v>40</v>
      </c>
      <c r="I20" s="75" t="s">
        <v>40</v>
      </c>
    </row>
    <row r="21" spans="2:9" ht="39" hidden="1" customHeight="1" thickBot="1" x14ac:dyDescent="0.3">
      <c r="B21" s="83" t="s">
        <v>53</v>
      </c>
      <c r="C21" s="98" t="s">
        <v>54</v>
      </c>
      <c r="D21" s="151" t="s">
        <v>54</v>
      </c>
      <c r="E21" s="152"/>
      <c r="F21" s="76" t="e">
        <f>'Background Information'!#REF!</f>
        <v>#REF!</v>
      </c>
      <c r="G21" s="75" t="s">
        <v>40</v>
      </c>
      <c r="H21" s="75" t="s">
        <v>40</v>
      </c>
      <c r="I21" s="75" t="s">
        <v>40</v>
      </c>
    </row>
    <row r="22" spans="2:9" ht="26.25" hidden="1" customHeight="1" thickBot="1" x14ac:dyDescent="0.3">
      <c r="B22" s="83" t="s">
        <v>55</v>
      </c>
      <c r="C22" s="98" t="s">
        <v>56</v>
      </c>
      <c r="D22" s="151" t="s">
        <v>56</v>
      </c>
      <c r="E22" s="152"/>
      <c r="F22" s="76" t="e">
        <f>'Background Information'!#REF!</f>
        <v>#REF!</v>
      </c>
      <c r="G22" s="75" t="s">
        <v>40</v>
      </c>
      <c r="H22" s="75" t="s">
        <v>40</v>
      </c>
      <c r="I22" s="75" t="s">
        <v>40</v>
      </c>
    </row>
    <row r="23" spans="2:9" ht="15.75" customHeight="1" thickBot="1" x14ac:dyDescent="0.3">
      <c r="B23" s="153" t="s">
        <v>134</v>
      </c>
      <c r="C23" s="154"/>
      <c r="D23" s="153" t="s">
        <v>135</v>
      </c>
      <c r="E23" s="154"/>
      <c r="F23" s="77"/>
      <c r="G23" s="75" t="s">
        <v>40</v>
      </c>
      <c r="H23" s="75" t="s">
        <v>40</v>
      </c>
      <c r="I23" s="75" t="s">
        <v>40</v>
      </c>
    </row>
    <row r="24" spans="2:9" ht="30" customHeight="1" thickBot="1" x14ac:dyDescent="0.3">
      <c r="B24" s="83">
        <v>1</v>
      </c>
      <c r="C24" s="121" t="s">
        <v>136</v>
      </c>
      <c r="D24" s="151" t="str">
        <f>'1&amp;1C'!C3</f>
        <v>Waste captured by the solid waste management system (%)</v>
      </c>
      <c r="E24" s="152"/>
      <c r="F24" s="78">
        <f>'1&amp;1C'!F3:G3</f>
        <v>99</v>
      </c>
      <c r="G24" s="27">
        <f t="shared" ref="G24:G31" si="0">F24</f>
        <v>99</v>
      </c>
      <c r="H24" s="28">
        <f t="shared" ref="H24:H31" si="1">F24</f>
        <v>99</v>
      </c>
      <c r="I24" s="102"/>
    </row>
    <row r="25" spans="2:9" ht="15.75" customHeight="1" thickBot="1" x14ac:dyDescent="0.3">
      <c r="B25" s="83" t="s">
        <v>62</v>
      </c>
      <c r="C25" s="122"/>
      <c r="D25" s="151" t="s">
        <v>137</v>
      </c>
      <c r="E25" s="152"/>
      <c r="F25" s="78">
        <f>'1&amp;1C'!F13</f>
        <v>90</v>
      </c>
      <c r="G25" s="79">
        <f>F25</f>
        <v>90</v>
      </c>
      <c r="H25" s="80">
        <f t="shared" si="1"/>
        <v>90</v>
      </c>
      <c r="I25" s="102"/>
    </row>
    <row r="26" spans="2:9" ht="15.75" customHeight="1" thickBot="1" x14ac:dyDescent="0.3">
      <c r="B26" s="83">
        <v>2.1</v>
      </c>
      <c r="C26" s="121" t="s">
        <v>138</v>
      </c>
      <c r="D26" s="151" t="str">
        <f>'2E'!C3</f>
        <v>Amount of waste managed onsite (%)</v>
      </c>
      <c r="E26" s="152"/>
      <c r="F26" s="78">
        <f>'2E'!F3:G3</f>
        <v>40</v>
      </c>
      <c r="G26" s="44">
        <f t="shared" si="0"/>
        <v>40</v>
      </c>
      <c r="H26" s="45">
        <f t="shared" si="1"/>
        <v>40</v>
      </c>
      <c r="I26" s="102"/>
    </row>
    <row r="27" spans="2:9" ht="21" customHeight="1" thickBot="1" x14ac:dyDescent="0.3">
      <c r="B27" s="83">
        <v>2.2000000000000002</v>
      </c>
      <c r="C27" s="125"/>
      <c r="D27" s="151" t="str">
        <f>'2E'!C4</f>
        <v>Amount of waste burnt on school compound (%)</v>
      </c>
      <c r="E27" s="152"/>
      <c r="F27" s="78">
        <f>'2E'!F4:G4</f>
        <v>14</v>
      </c>
      <c r="G27" s="44">
        <f>F27</f>
        <v>14</v>
      </c>
      <c r="H27" s="45">
        <f>F27</f>
        <v>14</v>
      </c>
      <c r="I27" s="102"/>
    </row>
    <row r="28" spans="2:9" ht="39" customHeight="1" thickBot="1" x14ac:dyDescent="0.3">
      <c r="B28" s="83">
        <v>2.2999999999999998</v>
      </c>
      <c r="C28" s="125"/>
      <c r="D28" s="151" t="str">
        <f>'2E'!C6</f>
        <v>Controlled treatment or disposal (%)</v>
      </c>
      <c r="E28" s="152"/>
      <c r="F28" s="78">
        <f>'2E'!F6:G6</f>
        <v>0</v>
      </c>
      <c r="G28" s="79">
        <f>F28</f>
        <v>0</v>
      </c>
      <c r="H28" s="80">
        <f>F28</f>
        <v>0</v>
      </c>
      <c r="I28" s="102"/>
    </row>
    <row r="29" spans="2:9" ht="39" customHeight="1" thickBot="1" x14ac:dyDescent="0.3">
      <c r="B29" s="83" t="s">
        <v>83</v>
      </c>
      <c r="C29" s="122"/>
      <c r="D29" s="151" t="s">
        <v>139</v>
      </c>
      <c r="E29" s="152"/>
      <c r="F29" s="78">
        <f>'2E'!F15</f>
        <v>6.25</v>
      </c>
      <c r="G29" s="79"/>
      <c r="H29" s="80"/>
      <c r="I29" s="102"/>
    </row>
    <row r="30" spans="2:9" ht="15.75" customHeight="1" thickBot="1" x14ac:dyDescent="0.3">
      <c r="B30" s="83">
        <v>3</v>
      </c>
      <c r="C30" s="121" t="s">
        <v>140</v>
      </c>
      <c r="D30" s="151" t="str">
        <f>'3&amp;3R'!C3</f>
        <v>Recycling rate (%)</v>
      </c>
      <c r="E30" s="152"/>
      <c r="F30" s="78">
        <f>'3&amp;3R'!F3</f>
        <v>60</v>
      </c>
      <c r="G30" s="27">
        <f t="shared" si="0"/>
        <v>60</v>
      </c>
      <c r="H30" s="28">
        <f t="shared" si="1"/>
        <v>60</v>
      </c>
      <c r="I30" s="102"/>
    </row>
    <row r="31" spans="2:9" ht="15.75" customHeight="1" thickBot="1" x14ac:dyDescent="0.3">
      <c r="B31" s="83" t="s">
        <v>141</v>
      </c>
      <c r="C31" s="125"/>
      <c r="D31" s="151" t="s">
        <v>142</v>
      </c>
      <c r="E31" s="152"/>
      <c r="F31" s="78">
        <f>'3&amp;3R'!F12</f>
        <v>37.5</v>
      </c>
      <c r="G31" s="79">
        <f t="shared" si="0"/>
        <v>37.5</v>
      </c>
      <c r="H31" s="80">
        <f t="shared" si="1"/>
        <v>37.5</v>
      </c>
      <c r="I31" s="102"/>
    </row>
    <row r="32" spans="2:9" ht="15.75" customHeight="1" thickBot="1" x14ac:dyDescent="0.3">
      <c r="B32" s="153" t="s">
        <v>143</v>
      </c>
      <c r="C32" s="154"/>
      <c r="D32" s="153" t="s">
        <v>135</v>
      </c>
      <c r="E32" s="154"/>
      <c r="F32" s="75" t="s">
        <v>40</v>
      </c>
      <c r="G32" s="81" t="s">
        <v>40</v>
      </c>
      <c r="H32" s="82" t="s">
        <v>40</v>
      </c>
      <c r="I32" s="75" t="s">
        <v>40</v>
      </c>
    </row>
    <row r="33" spans="2:9" ht="15.75" customHeight="1" thickBot="1" x14ac:dyDescent="0.3">
      <c r="B33" s="83" t="s">
        <v>94</v>
      </c>
      <c r="C33" s="59" t="s">
        <v>144</v>
      </c>
      <c r="D33" s="151" t="s">
        <v>95</v>
      </c>
      <c r="E33" s="152"/>
      <c r="F33" s="78">
        <f>'4U'!F9</f>
        <v>18.75</v>
      </c>
      <c r="G33" s="79">
        <f>F33</f>
        <v>18.75</v>
      </c>
      <c r="H33" s="80">
        <f>F33</f>
        <v>18.75</v>
      </c>
      <c r="I33" s="102"/>
    </row>
    <row r="34" spans="2:9" ht="15.75" customHeight="1" thickBot="1" x14ac:dyDescent="0.3">
      <c r="B34" s="83" t="s">
        <v>103</v>
      </c>
      <c r="C34" s="59" t="s">
        <v>145</v>
      </c>
      <c r="D34" s="151" t="s">
        <v>145</v>
      </c>
      <c r="E34" s="152"/>
      <c r="F34" s="78">
        <f>'5F'!F7</f>
        <v>25</v>
      </c>
      <c r="G34" s="79">
        <f>F34</f>
        <v>25</v>
      </c>
      <c r="H34" s="80">
        <f>F34</f>
        <v>25</v>
      </c>
      <c r="I34" s="102"/>
    </row>
    <row r="35" spans="2:9" ht="28.5" customHeight="1" thickBot="1" x14ac:dyDescent="0.3">
      <c r="B35" s="83" t="s">
        <v>118</v>
      </c>
      <c r="C35" s="59" t="s">
        <v>146</v>
      </c>
      <c r="D35" s="151" t="s">
        <v>110</v>
      </c>
      <c r="E35" s="152"/>
      <c r="F35" s="78">
        <f>'6L'!F10</f>
        <v>37.5</v>
      </c>
      <c r="G35" s="79">
        <f>F35</f>
        <v>37.5</v>
      </c>
      <c r="H35" s="80">
        <f>F35</f>
        <v>37.5</v>
      </c>
      <c r="I35" s="102"/>
    </row>
  </sheetData>
  <mergeCells count="55">
    <mergeCell ref="C8:C10"/>
    <mergeCell ref="B8:B10"/>
    <mergeCell ref="B5:E5"/>
    <mergeCell ref="F5:I5"/>
    <mergeCell ref="B2:I2"/>
    <mergeCell ref="B3:C3"/>
    <mergeCell ref="D3:I3"/>
    <mergeCell ref="B4:C4"/>
    <mergeCell ref="D4:I4"/>
    <mergeCell ref="B6:B7"/>
    <mergeCell ref="C6:C7"/>
    <mergeCell ref="D6:E6"/>
    <mergeCell ref="F6:I6"/>
    <mergeCell ref="D7:E7"/>
    <mergeCell ref="F7:I7"/>
    <mergeCell ref="D8:E8"/>
    <mergeCell ref="F8:I8"/>
    <mergeCell ref="D11:E11"/>
    <mergeCell ref="F11:I11"/>
    <mergeCell ref="D12:E12"/>
    <mergeCell ref="G12:H12"/>
    <mergeCell ref="D9:E9"/>
    <mergeCell ref="D10:E10"/>
    <mergeCell ref="F9:I9"/>
    <mergeCell ref="F10:I10"/>
    <mergeCell ref="D22:E22"/>
    <mergeCell ref="B13:C13"/>
    <mergeCell ref="D13:E13"/>
    <mergeCell ref="B14:B15"/>
    <mergeCell ref="C14:C15"/>
    <mergeCell ref="D14:D15"/>
    <mergeCell ref="D16:E16"/>
    <mergeCell ref="D17:E17"/>
    <mergeCell ref="D18:E18"/>
    <mergeCell ref="D19:E19"/>
    <mergeCell ref="D20:E20"/>
    <mergeCell ref="D21:E21"/>
    <mergeCell ref="D27:E27"/>
    <mergeCell ref="D28:E28"/>
    <mergeCell ref="D29:E29"/>
    <mergeCell ref="C26:C29"/>
    <mergeCell ref="B23:C23"/>
    <mergeCell ref="D23:E23"/>
    <mergeCell ref="D24:E24"/>
    <mergeCell ref="D25:E25"/>
    <mergeCell ref="C24:C25"/>
    <mergeCell ref="D26:E26"/>
    <mergeCell ref="D35:E35"/>
    <mergeCell ref="D32:E32"/>
    <mergeCell ref="D33:E33"/>
    <mergeCell ref="D34:E34"/>
    <mergeCell ref="C30:C31"/>
    <mergeCell ref="B32:C32"/>
    <mergeCell ref="D30:E30"/>
    <mergeCell ref="D31:E31"/>
  </mergeCells>
  <conditionalFormatting sqref="G24:H24">
    <cfRule type="cellIs" dxfId="71" priority="105" operator="between">
      <formula>99</formula>
      <formula>100</formula>
    </cfRule>
    <cfRule type="cellIs" dxfId="70" priority="106" operator="between">
      <formula>70</formula>
      <formula>89</formula>
    </cfRule>
    <cfRule type="cellIs" dxfId="69" priority="107" operator="between">
      <formula>0</formula>
      <formula>49</formula>
    </cfRule>
  </conditionalFormatting>
  <conditionalFormatting sqref="G24">
    <cfRule type="cellIs" dxfId="68" priority="103" operator="between">
      <formula>90</formula>
      <formula>98</formula>
    </cfRule>
    <cfRule type="cellIs" dxfId="67" priority="104" operator="between">
      <formula>50</formula>
      <formula>69</formula>
    </cfRule>
  </conditionalFormatting>
  <conditionalFormatting sqref="H24">
    <cfRule type="cellIs" dxfId="66" priority="101" operator="between">
      <formula>90</formula>
      <formula>98</formula>
    </cfRule>
    <cfRule type="cellIs" dxfId="65" priority="102" operator="between">
      <formula>50</formula>
      <formula>69</formula>
    </cfRule>
  </conditionalFormatting>
  <conditionalFormatting sqref="G25:H25">
    <cfRule type="cellIs" dxfId="64" priority="98" operator="between">
      <formula>80.0000000001</formula>
      <formula>100</formula>
    </cfRule>
    <cfRule type="cellIs" dxfId="63" priority="99" operator="between">
      <formula>40.0000000001</formula>
      <formula>60</formula>
    </cfRule>
    <cfRule type="cellIs" dxfId="62" priority="100" operator="between">
      <formula>0</formula>
      <formula>20</formula>
    </cfRule>
  </conditionalFormatting>
  <conditionalFormatting sqref="G25">
    <cfRule type="cellIs" dxfId="61" priority="95" operator="between">
      <formula>60.0000000001</formula>
      <formula>80</formula>
    </cfRule>
    <cfRule type="cellIs" dxfId="60" priority="97" operator="between">
      <formula>20.0000000001</formula>
      <formula>40</formula>
    </cfRule>
  </conditionalFormatting>
  <conditionalFormatting sqref="H25">
    <cfRule type="cellIs" dxfId="59" priority="94" operator="between">
      <formula>60.0000000001</formula>
      <formula>80</formula>
    </cfRule>
    <cfRule type="cellIs" dxfId="58" priority="96" operator="between">
      <formula>20.0000000001</formula>
      <formula>40</formula>
    </cfRule>
  </conditionalFormatting>
  <conditionalFormatting sqref="G30:H30">
    <cfRule type="cellIs" dxfId="57" priority="77" operator="between">
      <formula>65</formula>
      <formula>100</formula>
    </cfRule>
    <cfRule type="cellIs" dxfId="56" priority="78" operator="between">
      <formula>25</formula>
      <formula>44</formula>
    </cfRule>
    <cfRule type="cellIs" dxfId="55" priority="79" operator="between">
      <formula>0</formula>
      <formula>9</formula>
    </cfRule>
  </conditionalFormatting>
  <conditionalFormatting sqref="G30">
    <cfRule type="cellIs" dxfId="54" priority="75" operator="between">
      <formula>45</formula>
      <formula>64</formula>
    </cfRule>
    <cfRule type="cellIs" dxfId="53" priority="76" operator="between">
      <formula>10</formula>
      <formula>24</formula>
    </cfRule>
  </conditionalFormatting>
  <conditionalFormatting sqref="H30">
    <cfRule type="cellIs" dxfId="52" priority="73" operator="between">
      <formula>45</formula>
      <formula>64</formula>
    </cfRule>
    <cfRule type="cellIs" dxfId="51" priority="74" operator="between">
      <formula>10</formula>
      <formula>24</formula>
    </cfRule>
  </conditionalFormatting>
  <conditionalFormatting sqref="G31:H31">
    <cfRule type="cellIs" dxfId="50" priority="70" operator="between">
      <formula>80.0000000001</formula>
      <formula>100</formula>
    </cfRule>
    <cfRule type="cellIs" dxfId="49" priority="71" operator="between">
      <formula>40.0000000001</formula>
      <formula>60</formula>
    </cfRule>
    <cfRule type="cellIs" dxfId="48" priority="72" operator="between">
      <formula>0</formula>
      <formula>20</formula>
    </cfRule>
  </conditionalFormatting>
  <conditionalFormatting sqref="G31">
    <cfRule type="cellIs" dxfId="47" priority="67" operator="between">
      <formula>60.0000000001</formula>
      <formula>80</formula>
    </cfRule>
    <cfRule type="cellIs" dxfId="46" priority="69" operator="between">
      <formula>20.0000000001</formula>
      <formula>40</formula>
    </cfRule>
  </conditionalFormatting>
  <conditionalFormatting sqref="H31">
    <cfRule type="cellIs" dxfId="45" priority="66" operator="between">
      <formula>60.0000000001</formula>
      <formula>80</formula>
    </cfRule>
    <cfRule type="cellIs" dxfId="44" priority="68" operator="between">
      <formula>20.0000000001</formula>
      <formula>40</formula>
    </cfRule>
  </conditionalFormatting>
  <conditionalFormatting sqref="G33:H33">
    <cfRule type="cellIs" dxfId="43" priority="63" operator="between">
      <formula>80.0000000001</formula>
      <formula>100</formula>
    </cfRule>
    <cfRule type="cellIs" dxfId="42" priority="64" operator="between">
      <formula>40.0000000001</formula>
      <formula>60</formula>
    </cfRule>
    <cfRule type="cellIs" dxfId="41" priority="65" operator="between">
      <formula>0</formula>
      <formula>20</formula>
    </cfRule>
  </conditionalFormatting>
  <conditionalFormatting sqref="G33">
    <cfRule type="cellIs" dxfId="40" priority="60" operator="between">
      <formula>60.0000000001</formula>
      <formula>80</formula>
    </cfRule>
    <cfRule type="cellIs" dxfId="39" priority="62" operator="between">
      <formula>20.0000000001</formula>
      <formula>40</formula>
    </cfRule>
  </conditionalFormatting>
  <conditionalFormatting sqref="H33">
    <cfRule type="cellIs" dxfId="38" priority="59" operator="between">
      <formula>60.0000000001</formula>
      <formula>80</formula>
    </cfRule>
    <cfRule type="cellIs" dxfId="37" priority="61" operator="between">
      <formula>20.0000000001</formula>
      <formula>40</formula>
    </cfRule>
  </conditionalFormatting>
  <conditionalFormatting sqref="G34:H34">
    <cfRule type="cellIs" dxfId="36" priority="49" operator="between">
      <formula>80.0000000001</formula>
      <formula>100</formula>
    </cfRule>
    <cfRule type="cellIs" dxfId="35" priority="50" operator="between">
      <formula>40.0000000001</formula>
      <formula>60</formula>
    </cfRule>
    <cfRule type="cellIs" dxfId="34" priority="51" operator="between">
      <formula>0</formula>
      <formula>20</formula>
    </cfRule>
  </conditionalFormatting>
  <conditionalFormatting sqref="G34">
    <cfRule type="cellIs" dxfId="33" priority="46" operator="between">
      <formula>60.0000000001</formula>
      <formula>80</formula>
    </cfRule>
    <cfRule type="cellIs" dxfId="32" priority="48" operator="between">
      <formula>20.0000000001</formula>
      <formula>40</formula>
    </cfRule>
  </conditionalFormatting>
  <conditionalFormatting sqref="H34">
    <cfRule type="cellIs" dxfId="31" priority="45" operator="between">
      <formula>60.0000000001</formula>
      <formula>80</formula>
    </cfRule>
    <cfRule type="cellIs" dxfId="30" priority="47" operator="between">
      <formula>20.0000000001</formula>
      <formula>40</formula>
    </cfRule>
  </conditionalFormatting>
  <conditionalFormatting sqref="G35:H35">
    <cfRule type="cellIs" dxfId="29" priority="35" operator="between">
      <formula>80.0000000001</formula>
      <formula>100</formula>
    </cfRule>
    <cfRule type="cellIs" dxfId="28" priority="36" operator="between">
      <formula>40.0000000001</formula>
      <formula>60</formula>
    </cfRule>
    <cfRule type="cellIs" dxfId="27" priority="37" operator="between">
      <formula>0</formula>
      <formula>20</formula>
    </cfRule>
  </conditionalFormatting>
  <conditionalFormatting sqref="G35">
    <cfRule type="cellIs" dxfId="26" priority="32" operator="between">
      <formula>60.0000000001</formula>
      <formula>80</formula>
    </cfRule>
    <cfRule type="cellIs" dxfId="25" priority="34" operator="between">
      <formula>20.0000000001</formula>
      <formula>40</formula>
    </cfRule>
  </conditionalFormatting>
  <conditionalFormatting sqref="H35">
    <cfRule type="cellIs" dxfId="24" priority="31" operator="between">
      <formula>60.0000000001</formula>
      <formula>80</formula>
    </cfRule>
    <cfRule type="cellIs" dxfId="23" priority="33" operator="between">
      <formula>20.0000000001</formula>
      <formula>40</formula>
    </cfRule>
  </conditionalFormatting>
  <conditionalFormatting sqref="G29:H29">
    <cfRule type="cellIs" dxfId="22" priority="28" operator="between">
      <formula>80.0000000001</formula>
      <formula>100</formula>
    </cfRule>
    <cfRule type="cellIs" dxfId="21" priority="29" operator="between">
      <formula>40.0000000001</formula>
      <formula>60</formula>
    </cfRule>
    <cfRule type="cellIs" dxfId="20" priority="30" operator="between">
      <formula>0</formula>
      <formula>20</formula>
    </cfRule>
  </conditionalFormatting>
  <conditionalFormatting sqref="G29">
    <cfRule type="cellIs" dxfId="19" priority="25" operator="between">
      <formula>60.0000000001</formula>
      <formula>80</formula>
    </cfRule>
    <cfRule type="cellIs" dxfId="18" priority="27" operator="between">
      <formula>20.0000000001</formula>
      <formula>40</formula>
    </cfRule>
  </conditionalFormatting>
  <conditionalFormatting sqref="H29">
    <cfRule type="cellIs" dxfId="17" priority="24" operator="between">
      <formula>60.0000000001</formula>
      <formula>80</formula>
    </cfRule>
    <cfRule type="cellIs" dxfId="16" priority="26" operator="between">
      <formula>20.0000000001</formula>
      <formula>40</formula>
    </cfRule>
  </conditionalFormatting>
  <conditionalFormatting sqref="G28:H28">
    <cfRule type="cellIs" dxfId="15" priority="21" operator="between">
      <formula>95</formula>
      <formula>100</formula>
    </cfRule>
    <cfRule type="cellIs" dxfId="14" priority="22" operator="between">
      <formula>75</formula>
      <formula>84</formula>
    </cfRule>
    <cfRule type="cellIs" dxfId="13" priority="23" operator="between">
      <formula>0</formula>
      <formula>49</formula>
    </cfRule>
  </conditionalFormatting>
  <conditionalFormatting sqref="G28">
    <cfRule type="cellIs" dxfId="12" priority="18" operator="between">
      <formula>75</formula>
      <formula>94</formula>
    </cfRule>
    <cfRule type="cellIs" dxfId="11" priority="20" operator="between">
      <formula>50</formula>
      <formula>74</formula>
    </cfRule>
  </conditionalFormatting>
  <conditionalFormatting sqref="H28">
    <cfRule type="cellIs" dxfId="10" priority="17" operator="between">
      <formula>85</formula>
      <formula>100</formula>
    </cfRule>
    <cfRule type="cellIs" dxfId="9" priority="19" operator="between">
      <formula>50</formula>
      <formula>74</formula>
    </cfRule>
  </conditionalFormatting>
  <conditionalFormatting sqref="G27:H27">
    <cfRule type="cellIs" dxfId="8" priority="7" operator="between">
      <formula>49</formula>
      <formula>100</formula>
    </cfRule>
    <cfRule type="cellIs" dxfId="7" priority="8" operator="between">
      <formula>11</formula>
      <formula>20</formula>
    </cfRule>
    <cfRule type="cellIs" dxfId="6" priority="9" operator="between">
      <formula>0</formula>
      <formula>1</formula>
    </cfRule>
  </conditionalFormatting>
  <conditionalFormatting sqref="G27">
    <cfRule type="cellIs" dxfId="5" priority="4" operator="between">
      <formula>21</formula>
      <formula>50</formula>
    </cfRule>
    <cfRule type="cellIs" dxfId="4" priority="5" operator="between">
      <formula>2</formula>
      <formula>20</formula>
    </cfRule>
    <cfRule type="cellIs" dxfId="3" priority="6" operator="between">
      <formula>0</formula>
      <formula>1</formula>
    </cfRule>
  </conditionalFormatting>
  <conditionalFormatting sqref="H27">
    <cfRule type="cellIs" dxfId="2" priority="1" operator="between">
      <formula>21</formula>
      <formula>50</formula>
    </cfRule>
    <cfRule type="cellIs" dxfId="1" priority="2" operator="between">
      <formula>2</formula>
      <formula>10</formula>
    </cfRule>
    <cfRule type="cellIs" dxfId="0" priority="3" operator="between">
      <formula>50</formula>
      <formula>100</formula>
    </cfRule>
  </conditionalFormatting>
  <dataValidations count="1">
    <dataValidation type="whole" allowBlank="1" showInputMessage="1" showErrorMessage="1" error="Please enter a whole number between 0 and 100." sqref="G26:H30 G24:H24">
      <formula1>0</formula1>
      <formula2>100</formula2>
    </dataValidation>
  </dataValidation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7"/>
  <sheetViews>
    <sheetView workbookViewId="0">
      <selection activeCell="C10" sqref="C10"/>
    </sheetView>
  </sheetViews>
  <sheetFormatPr defaultRowHeight="15" x14ac:dyDescent="0.25"/>
  <cols>
    <col min="1" max="2" width="9.140625" style="5"/>
    <col min="3" max="3" width="37.85546875" style="5" customWidth="1"/>
    <col min="4" max="4" width="27.42578125" style="5" customWidth="1"/>
    <col min="5" max="16384" width="9.140625" style="5"/>
  </cols>
  <sheetData>
    <row r="1" spans="2:4" ht="15.75" thickBot="1" x14ac:dyDescent="0.3"/>
    <row r="2" spans="2:4" ht="39" thickBot="1" x14ac:dyDescent="0.3">
      <c r="B2" s="14" t="s">
        <v>1</v>
      </c>
      <c r="C2" s="15" t="s">
        <v>21</v>
      </c>
      <c r="D2" s="14" t="s">
        <v>22</v>
      </c>
    </row>
    <row r="3" spans="2:4" ht="15.75" thickBot="1" x14ac:dyDescent="0.3">
      <c r="B3" s="6">
        <v>1</v>
      </c>
      <c r="C3" s="16" t="s">
        <v>23</v>
      </c>
      <c r="D3" s="17"/>
    </row>
    <row r="4" spans="2:4" ht="15.75" thickBot="1" x14ac:dyDescent="0.3">
      <c r="B4" s="6">
        <v>2</v>
      </c>
      <c r="C4" s="16" t="s">
        <v>24</v>
      </c>
      <c r="D4" s="17"/>
    </row>
    <row r="5" spans="2:4" ht="26.25" thickBot="1" x14ac:dyDescent="0.3">
      <c r="B5" s="6">
        <v>3</v>
      </c>
      <c r="C5" s="16" t="s">
        <v>256</v>
      </c>
      <c r="D5" s="17"/>
    </row>
    <row r="6" spans="2:4" ht="39" thickBot="1" x14ac:dyDescent="0.3">
      <c r="B6" s="6">
        <v>4</v>
      </c>
      <c r="C6" s="16" t="s">
        <v>257</v>
      </c>
      <c r="D6" s="17"/>
    </row>
    <row r="7" spans="2:4" ht="51.75" thickBot="1" x14ac:dyDescent="0.3">
      <c r="B7" s="6">
        <v>5</v>
      </c>
      <c r="C7" s="16" t="s">
        <v>25</v>
      </c>
      <c r="D7" s="17"/>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19"/>
  <sheetViews>
    <sheetView workbookViewId="0">
      <selection activeCell="A20" sqref="A20:XFD24"/>
    </sheetView>
  </sheetViews>
  <sheetFormatPr defaultRowHeight="15" x14ac:dyDescent="0.25"/>
  <cols>
    <col min="1" max="2" width="9.140625" style="5"/>
    <col min="3" max="3" width="15.5703125" style="5" customWidth="1"/>
    <col min="4" max="4" width="31.28515625" style="5" customWidth="1"/>
    <col min="5" max="5" width="29.28515625" style="5" customWidth="1"/>
    <col min="6" max="6" width="26.5703125" style="5" customWidth="1"/>
    <col min="7" max="16384" width="9.140625" style="5"/>
  </cols>
  <sheetData>
    <row r="2" spans="2:6" ht="15.75" thickBot="1" x14ac:dyDescent="0.3"/>
    <row r="3" spans="2:6" ht="15.75" thickBot="1" x14ac:dyDescent="0.3">
      <c r="B3" s="14" t="s">
        <v>1</v>
      </c>
      <c r="C3" s="15" t="s">
        <v>26</v>
      </c>
      <c r="D3" s="15" t="s">
        <v>27</v>
      </c>
      <c r="E3" s="15" t="s">
        <v>28</v>
      </c>
      <c r="F3" s="15" t="s">
        <v>29</v>
      </c>
    </row>
    <row r="4" spans="2:6" ht="15.75" customHeight="1" thickBot="1" x14ac:dyDescent="0.3">
      <c r="B4" s="121"/>
      <c r="C4" s="126" t="s">
        <v>266</v>
      </c>
      <c r="D4" s="100" t="s">
        <v>216</v>
      </c>
      <c r="E4" s="19" t="s">
        <v>250</v>
      </c>
      <c r="F4" s="19"/>
    </row>
    <row r="5" spans="2:6" ht="15.75" thickBot="1" x14ac:dyDescent="0.3">
      <c r="B5" s="125"/>
      <c r="C5" s="128"/>
      <c r="D5" s="100" t="s">
        <v>264</v>
      </c>
      <c r="E5" s="19" t="s">
        <v>265</v>
      </c>
      <c r="F5" s="19"/>
    </row>
    <row r="6" spans="2:6" ht="15.75" thickBot="1" x14ac:dyDescent="0.3">
      <c r="B6" s="122"/>
      <c r="C6" s="127"/>
      <c r="D6" s="100" t="s">
        <v>263</v>
      </c>
      <c r="E6" s="19" t="s">
        <v>267</v>
      </c>
      <c r="F6" s="19"/>
    </row>
    <row r="7" spans="2:6" ht="26.25" customHeight="1" thickBot="1" x14ac:dyDescent="0.3">
      <c r="B7" s="103" t="s">
        <v>231</v>
      </c>
      <c r="C7" s="126" t="s">
        <v>230</v>
      </c>
      <c r="D7" s="100" t="s">
        <v>219</v>
      </c>
      <c r="E7" s="19" t="s">
        <v>249</v>
      </c>
      <c r="F7" s="19"/>
    </row>
    <row r="8" spans="2:6" ht="15.75" thickBot="1" x14ac:dyDescent="0.3">
      <c r="B8" s="99" t="s">
        <v>224</v>
      </c>
      <c r="C8" s="127"/>
      <c r="D8" s="100" t="s">
        <v>223</v>
      </c>
      <c r="E8" s="19">
        <v>4</v>
      </c>
      <c r="F8" s="19"/>
    </row>
    <row r="9" spans="2:6" ht="15.75" thickBot="1" x14ac:dyDescent="0.3">
      <c r="B9" s="6" t="s">
        <v>31</v>
      </c>
      <c r="C9" s="121" t="s">
        <v>32</v>
      </c>
      <c r="D9" s="18" t="s">
        <v>147</v>
      </c>
      <c r="E9" s="19">
        <v>1286</v>
      </c>
      <c r="F9" s="19"/>
    </row>
    <row r="10" spans="2:6" ht="15.75" thickBot="1" x14ac:dyDescent="0.3">
      <c r="B10" s="99" t="s">
        <v>226</v>
      </c>
      <c r="C10" s="125"/>
      <c r="D10" s="18" t="s">
        <v>220</v>
      </c>
      <c r="E10" s="19">
        <v>1070</v>
      </c>
      <c r="F10" s="19"/>
    </row>
    <row r="11" spans="2:6" ht="15.75" thickBot="1" x14ac:dyDescent="0.3">
      <c r="B11" s="99" t="s">
        <v>232</v>
      </c>
      <c r="C11" s="122"/>
      <c r="D11" s="18" t="s">
        <v>225</v>
      </c>
      <c r="E11" s="19">
        <v>216</v>
      </c>
      <c r="F11" s="19"/>
    </row>
    <row r="12" spans="2:6" ht="26.25" thickBot="1" x14ac:dyDescent="0.3">
      <c r="B12" s="6" t="s">
        <v>33</v>
      </c>
      <c r="C12" s="18" t="s">
        <v>34</v>
      </c>
      <c r="D12" s="18" t="s">
        <v>227</v>
      </c>
      <c r="E12" s="19">
        <v>4080</v>
      </c>
      <c r="F12" s="19"/>
    </row>
    <row r="13" spans="2:6" ht="15.75" thickBot="1" x14ac:dyDescent="0.3">
      <c r="B13" s="121" t="s">
        <v>35</v>
      </c>
      <c r="C13" s="123" t="s">
        <v>36</v>
      </c>
      <c r="D13" s="18" t="s">
        <v>229</v>
      </c>
      <c r="E13" s="104">
        <f>E12/E9</f>
        <v>3.172628304821151</v>
      </c>
      <c r="F13" s="19"/>
    </row>
    <row r="14" spans="2:6" ht="15.75" thickBot="1" x14ac:dyDescent="0.3">
      <c r="B14" s="122"/>
      <c r="C14" s="124"/>
      <c r="D14" s="18" t="s">
        <v>228</v>
      </c>
      <c r="E14" s="104">
        <f>(E12/7)/E9</f>
        <v>0.45323261497445017</v>
      </c>
      <c r="F14" s="19"/>
    </row>
    <row r="15" spans="2:6" ht="51.75" thickBot="1" x14ac:dyDescent="0.3">
      <c r="B15" s="6" t="s">
        <v>37</v>
      </c>
      <c r="C15" s="18" t="s">
        <v>38</v>
      </c>
      <c r="D15" s="18" t="s">
        <v>39</v>
      </c>
      <c r="E15" s="20" t="s">
        <v>40</v>
      </c>
      <c r="F15" s="21" t="s">
        <v>40</v>
      </c>
    </row>
    <row r="16" spans="2:6" ht="26.25" thickBot="1" x14ac:dyDescent="0.3">
      <c r="B16" s="6" t="s">
        <v>41</v>
      </c>
      <c r="C16" s="18" t="s">
        <v>42</v>
      </c>
      <c r="D16" s="18" t="s">
        <v>43</v>
      </c>
      <c r="E16" s="19">
        <v>86</v>
      </c>
      <c r="F16" s="19"/>
    </row>
    <row r="17" spans="2:6" ht="15.75" thickBot="1" x14ac:dyDescent="0.3">
      <c r="B17" s="6" t="s">
        <v>44</v>
      </c>
      <c r="C17" s="18" t="s">
        <v>45</v>
      </c>
      <c r="D17" s="18" t="s">
        <v>46</v>
      </c>
      <c r="E17" s="19">
        <v>5</v>
      </c>
      <c r="F17" s="19"/>
    </row>
    <row r="18" spans="2:6" ht="15.75" thickBot="1" x14ac:dyDescent="0.3">
      <c r="B18" s="6" t="s">
        <v>47</v>
      </c>
      <c r="C18" s="18" t="s">
        <v>48</v>
      </c>
      <c r="D18" s="18" t="s">
        <v>49</v>
      </c>
      <c r="E18" s="19">
        <v>3</v>
      </c>
      <c r="F18" s="19"/>
    </row>
    <row r="19" spans="2:6" ht="15.75" thickBot="1" x14ac:dyDescent="0.3">
      <c r="B19" s="6" t="s">
        <v>50</v>
      </c>
      <c r="C19" s="18" t="s">
        <v>51</v>
      </c>
      <c r="D19" s="18" t="s">
        <v>52</v>
      </c>
      <c r="E19" s="19">
        <v>0.3</v>
      </c>
      <c r="F19" s="19"/>
    </row>
  </sheetData>
  <mergeCells count="6">
    <mergeCell ref="B13:B14"/>
    <mergeCell ref="C13:C14"/>
    <mergeCell ref="C9:C11"/>
    <mergeCell ref="C7:C8"/>
    <mergeCell ref="C4:C6"/>
    <mergeCell ref="B4:B6"/>
  </mergeCells>
  <dataValidations count="3">
    <dataValidation type="decimal" allowBlank="1" showInputMessage="1" showErrorMessage="1" sqref="E16:E19">
      <formula1>0</formula1>
      <formula2>100</formula2>
    </dataValidation>
    <dataValidation type="list" allowBlank="1" showInputMessage="1" showErrorMessage="1" sqref="E7">
      <formula1>"Daily school, Boarding school"</formula1>
    </dataValidation>
    <dataValidation type="list" allowBlank="1" showInputMessage="1" showErrorMessage="1" sqref="E8">
      <formula1>"0, 1, 2, 3, 4, snacks only"</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14"/>
  <sheetViews>
    <sheetView topLeftCell="B1" zoomScale="80" zoomScaleNormal="80" workbookViewId="0">
      <selection activeCell="F12" sqref="F12:G12"/>
    </sheetView>
  </sheetViews>
  <sheetFormatPr defaultRowHeight="15" x14ac:dyDescent="0.25"/>
  <cols>
    <col min="1" max="1" width="9.140625" style="5"/>
    <col min="2" max="2" width="19.28515625" style="5" customWidth="1"/>
    <col min="3" max="3" width="29.42578125" style="5" customWidth="1"/>
    <col min="4" max="4" width="41.7109375" style="5" customWidth="1"/>
    <col min="5" max="5" width="43.140625" style="5" customWidth="1"/>
    <col min="6" max="7" width="19.28515625" style="5" customWidth="1"/>
    <col min="8" max="8" width="37" style="5" customWidth="1"/>
    <col min="9" max="9" width="19.28515625" style="5" customWidth="1"/>
    <col min="10" max="16384" width="9.140625" style="5"/>
  </cols>
  <sheetData>
    <row r="1" spans="2:9" ht="15.75" thickBot="1" x14ac:dyDescent="0.3"/>
    <row r="2" spans="2:9" ht="20.25" customHeight="1" thickBot="1" x14ac:dyDescent="0.3">
      <c r="B2" s="22" t="s">
        <v>1</v>
      </c>
      <c r="C2" s="23" t="s">
        <v>57</v>
      </c>
      <c r="D2" s="35" t="s">
        <v>74</v>
      </c>
      <c r="E2" s="35" t="s">
        <v>160</v>
      </c>
      <c r="F2" s="134" t="s">
        <v>58</v>
      </c>
      <c r="G2" s="135"/>
      <c r="H2" s="23" t="s">
        <v>86</v>
      </c>
      <c r="I2" s="23" t="s">
        <v>29</v>
      </c>
    </row>
    <row r="3" spans="2:9" ht="80.25" customHeight="1" thickBot="1" x14ac:dyDescent="0.3">
      <c r="B3" s="6">
        <v>1.1000000000000001</v>
      </c>
      <c r="C3" s="18" t="s">
        <v>61</v>
      </c>
      <c r="D3" s="36" t="s">
        <v>158</v>
      </c>
      <c r="E3" s="55" t="s">
        <v>162</v>
      </c>
      <c r="F3" s="136">
        <v>99</v>
      </c>
      <c r="G3" s="137"/>
      <c r="H3" s="19" t="s">
        <v>159</v>
      </c>
      <c r="I3" s="19"/>
    </row>
    <row r="4" spans="2:9" ht="26.25" thickBot="1" x14ac:dyDescent="0.3">
      <c r="B4" s="25"/>
      <c r="C4" s="26" t="s">
        <v>59</v>
      </c>
      <c r="D4" s="37"/>
      <c r="E4" s="37"/>
      <c r="F4" s="27">
        <f>F3</f>
        <v>99</v>
      </c>
      <c r="G4" s="28">
        <f>F3</f>
        <v>99</v>
      </c>
      <c r="H4" s="29"/>
      <c r="I4" s="29" t="s">
        <v>60</v>
      </c>
    </row>
    <row r="5" spans="2:9" ht="15.75" thickBot="1" x14ac:dyDescent="0.3">
      <c r="B5" s="138"/>
      <c r="C5" s="139"/>
      <c r="D5" s="139"/>
      <c r="E5" s="139"/>
      <c r="F5" s="139"/>
      <c r="G5" s="139"/>
      <c r="H5" s="139"/>
      <c r="I5" s="140"/>
    </row>
    <row r="6" spans="2:9" ht="15.75" thickBot="1" x14ac:dyDescent="0.3">
      <c r="B6" s="30" t="s">
        <v>62</v>
      </c>
      <c r="C6" s="141" t="s">
        <v>235</v>
      </c>
      <c r="D6" s="141"/>
      <c r="E6" s="141"/>
      <c r="F6" s="141"/>
      <c r="G6" s="141"/>
      <c r="H6" s="141"/>
      <c r="I6" s="142"/>
    </row>
    <row r="7" spans="2:9" ht="77.25" thickBot="1" x14ac:dyDescent="0.3">
      <c r="B7" s="6" t="s">
        <v>63</v>
      </c>
      <c r="C7" s="56" t="s">
        <v>64</v>
      </c>
      <c r="D7" s="36" t="s">
        <v>77</v>
      </c>
      <c r="E7" s="36" t="s">
        <v>161</v>
      </c>
      <c r="F7" s="143">
        <v>20</v>
      </c>
      <c r="G7" s="144"/>
      <c r="H7" s="19" t="s">
        <v>75</v>
      </c>
      <c r="I7" s="19"/>
    </row>
    <row r="8" spans="2:9" ht="70.5" customHeight="1" thickBot="1" x14ac:dyDescent="0.3">
      <c r="B8" s="6" t="s">
        <v>65</v>
      </c>
      <c r="C8" s="43" t="s">
        <v>78</v>
      </c>
      <c r="D8" s="36" t="s">
        <v>76</v>
      </c>
      <c r="E8" s="36" t="s">
        <v>164</v>
      </c>
      <c r="F8" s="143">
        <v>20</v>
      </c>
      <c r="G8" s="144"/>
      <c r="H8" s="19" t="s">
        <v>75</v>
      </c>
      <c r="I8" s="19"/>
    </row>
    <row r="9" spans="2:9" ht="69" customHeight="1" thickBot="1" x14ac:dyDescent="0.3">
      <c r="B9" s="6" t="s">
        <v>66</v>
      </c>
      <c r="C9" s="43" t="s">
        <v>163</v>
      </c>
      <c r="D9" s="55" t="s">
        <v>165</v>
      </c>
      <c r="E9" s="36" t="s">
        <v>166</v>
      </c>
      <c r="F9" s="143">
        <v>20</v>
      </c>
      <c r="G9" s="144"/>
      <c r="H9" s="19" t="s">
        <v>75</v>
      </c>
      <c r="I9" s="19"/>
    </row>
    <row r="10" spans="2:9" ht="102.75" thickBot="1" x14ac:dyDescent="0.3">
      <c r="B10" s="6" t="s">
        <v>236</v>
      </c>
      <c r="C10" s="91" t="s">
        <v>148</v>
      </c>
      <c r="D10" s="55" t="s">
        <v>81</v>
      </c>
      <c r="E10" s="36" t="s">
        <v>167</v>
      </c>
      <c r="F10" s="143">
        <v>20</v>
      </c>
      <c r="G10" s="144"/>
      <c r="H10" s="19" t="s">
        <v>149</v>
      </c>
      <c r="I10" s="19"/>
    </row>
    <row r="11" spans="2:9" ht="64.5" thickBot="1" x14ac:dyDescent="0.3">
      <c r="B11" s="6" t="s">
        <v>67</v>
      </c>
      <c r="C11" s="18" t="s">
        <v>68</v>
      </c>
      <c r="D11" s="36" t="s">
        <v>79</v>
      </c>
      <c r="E11" s="36" t="s">
        <v>168</v>
      </c>
      <c r="F11" s="143">
        <v>10</v>
      </c>
      <c r="G11" s="144"/>
      <c r="H11" s="19" t="s">
        <v>80</v>
      </c>
      <c r="I11" s="19"/>
    </row>
    <row r="12" spans="2:9" ht="39" thickBot="1" x14ac:dyDescent="0.3">
      <c r="B12" s="129" t="s">
        <v>62</v>
      </c>
      <c r="C12" s="21" t="s">
        <v>69</v>
      </c>
      <c r="D12" s="38"/>
      <c r="E12" s="38"/>
      <c r="F12" s="114">
        <f>SUM(F7:F11)</f>
        <v>90</v>
      </c>
      <c r="G12" s="116"/>
      <c r="H12" s="18"/>
      <c r="I12" s="18" t="s">
        <v>70</v>
      </c>
    </row>
    <row r="13" spans="2:9" ht="51.75" thickBot="1" x14ac:dyDescent="0.3">
      <c r="B13" s="130"/>
      <c r="C13" s="31" t="s">
        <v>71</v>
      </c>
      <c r="D13" s="39"/>
      <c r="E13" s="96"/>
      <c r="F13" s="132">
        <f>F12*100/100</f>
        <v>90</v>
      </c>
      <c r="G13" s="133"/>
      <c r="H13" s="42"/>
      <c r="I13" s="32" t="s">
        <v>243</v>
      </c>
    </row>
    <row r="14" spans="2:9" ht="26.25" thickBot="1" x14ac:dyDescent="0.3">
      <c r="B14" s="131"/>
      <c r="C14" s="21" t="s">
        <v>72</v>
      </c>
      <c r="D14" s="38"/>
      <c r="E14" s="38"/>
      <c r="F14" s="33">
        <f>F13</f>
        <v>90</v>
      </c>
      <c r="G14" s="34">
        <f>F13</f>
        <v>90</v>
      </c>
      <c r="H14" s="18"/>
      <c r="I14" s="18" t="s">
        <v>60</v>
      </c>
    </row>
  </sheetData>
  <mergeCells count="12">
    <mergeCell ref="B12:B14"/>
    <mergeCell ref="F12:G12"/>
    <mergeCell ref="F13:G13"/>
    <mergeCell ref="F2:G2"/>
    <mergeCell ref="F3:G3"/>
    <mergeCell ref="B5:I5"/>
    <mergeCell ref="C6:I6"/>
    <mergeCell ref="F7:G7"/>
    <mergeCell ref="F8:G8"/>
    <mergeCell ref="F9:G9"/>
    <mergeCell ref="F10:G10"/>
    <mergeCell ref="F11:G11"/>
  </mergeCells>
  <conditionalFormatting sqref="F14:G14">
    <cfRule type="cellIs" dxfId="143" priority="33" operator="between">
      <formula>80.0000000001</formula>
      <formula>100</formula>
    </cfRule>
    <cfRule type="cellIs" dxfId="142" priority="34" operator="between">
      <formula>40.0000000001</formula>
      <formula>60</formula>
    </cfRule>
    <cfRule type="cellIs" dxfId="141" priority="35" operator="between">
      <formula>0</formula>
      <formula>20</formula>
    </cfRule>
  </conditionalFormatting>
  <conditionalFormatting sqref="F14">
    <cfRule type="cellIs" dxfId="140" priority="30" operator="between">
      <formula>60.0000000001</formula>
      <formula>80</formula>
    </cfRule>
    <cfRule type="cellIs" dxfId="139" priority="32" operator="between">
      <formula>20.0000000001</formula>
      <formula>40</formula>
    </cfRule>
  </conditionalFormatting>
  <conditionalFormatting sqref="G14">
    <cfRule type="cellIs" dxfId="138" priority="29" operator="between">
      <formula>60.0000000001</formula>
      <formula>80</formula>
    </cfRule>
    <cfRule type="cellIs" dxfId="137" priority="31" operator="between">
      <formula>20.0000000001</formula>
      <formula>40</formula>
    </cfRule>
  </conditionalFormatting>
  <conditionalFormatting sqref="F4:G4">
    <cfRule type="cellIs" dxfId="136" priority="26" operator="between">
      <formula>99</formula>
      <formula>100</formula>
    </cfRule>
    <cfRule type="cellIs" dxfId="135" priority="27" operator="between">
      <formula>70</formula>
      <formula>89</formula>
    </cfRule>
    <cfRule type="cellIs" dxfId="134" priority="28" operator="between">
      <formula>0</formula>
      <formula>49</formula>
    </cfRule>
  </conditionalFormatting>
  <conditionalFormatting sqref="F4">
    <cfRule type="cellIs" dxfId="133" priority="24" operator="between">
      <formula>90</formula>
      <formula>98</formula>
    </cfRule>
    <cfRule type="cellIs" dxfId="132" priority="25" operator="between">
      <formula>50</formula>
      <formula>69</formula>
    </cfRule>
  </conditionalFormatting>
  <conditionalFormatting sqref="G4">
    <cfRule type="cellIs" dxfId="131" priority="22" operator="between">
      <formula>90</formula>
      <formula>98</formula>
    </cfRule>
    <cfRule type="cellIs" dxfId="130" priority="23" operator="between">
      <formula>50</formula>
      <formula>69</formula>
    </cfRule>
  </conditionalFormatting>
  <dataValidations count="3">
    <dataValidation type="list" operator="equal" allowBlank="1" showInputMessage="1" showErrorMessage="1" sqref="F7">
      <formula1>"0,5,10,15,20"</formula1>
    </dataValidation>
    <dataValidation type="whole" allowBlank="1" showInputMessage="1" showErrorMessage="1" error="Please enter a whole number between 0 and 100." sqref="F3:G4">
      <formula1>0</formula1>
      <formula2>100</formula2>
    </dataValidation>
    <dataValidation type="list" allowBlank="1" showInputMessage="1" showErrorMessage="1" sqref="F8:F11">
      <formula1>"0,5,10,15,20"</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16"/>
  <sheetViews>
    <sheetView topLeftCell="A10" workbookViewId="0">
      <selection activeCell="D5" sqref="D5"/>
    </sheetView>
  </sheetViews>
  <sheetFormatPr defaultRowHeight="15" x14ac:dyDescent="0.25"/>
  <cols>
    <col min="1" max="2" width="9.140625" style="5"/>
    <col min="3" max="4" width="33.7109375" style="5" customWidth="1"/>
    <col min="5" max="5" width="38.7109375" style="5" customWidth="1"/>
    <col min="6" max="7" width="9.140625" style="5"/>
    <col min="8" max="8" width="44.140625" style="5" customWidth="1"/>
    <col min="9" max="9" width="29.140625" style="5" customWidth="1"/>
    <col min="10" max="16384" width="9.140625" style="5"/>
  </cols>
  <sheetData>
    <row r="1" spans="2:9" ht="15.75" thickBot="1" x14ac:dyDescent="0.3"/>
    <row r="2" spans="2:9" ht="15.75" customHeight="1" thickBot="1" x14ac:dyDescent="0.3">
      <c r="B2" s="22" t="s">
        <v>1</v>
      </c>
      <c r="C2" s="23" t="s">
        <v>57</v>
      </c>
      <c r="D2" s="35" t="s">
        <v>74</v>
      </c>
      <c r="E2" s="35" t="s">
        <v>73</v>
      </c>
      <c r="F2" s="134" t="s">
        <v>58</v>
      </c>
      <c r="G2" s="135"/>
      <c r="H2" s="24" t="s">
        <v>86</v>
      </c>
      <c r="I2" s="23" t="s">
        <v>29</v>
      </c>
    </row>
    <row r="3" spans="2:9" ht="102.75" customHeight="1" thickBot="1" x14ac:dyDescent="0.3">
      <c r="B3" s="83">
        <v>2.1</v>
      </c>
      <c r="C3" s="18" t="s">
        <v>173</v>
      </c>
      <c r="D3" s="36" t="s">
        <v>169</v>
      </c>
      <c r="E3" s="55" t="s">
        <v>170</v>
      </c>
      <c r="F3" s="136">
        <v>40</v>
      </c>
      <c r="G3" s="137"/>
      <c r="H3" s="46" t="s">
        <v>174</v>
      </c>
      <c r="I3" s="19"/>
    </row>
    <row r="4" spans="2:9" ht="92.25" customHeight="1" thickBot="1" x14ac:dyDescent="0.3">
      <c r="B4" s="83">
        <v>2.2000000000000002</v>
      </c>
      <c r="C4" s="56" t="s">
        <v>172</v>
      </c>
      <c r="D4" s="36" t="s">
        <v>247</v>
      </c>
      <c r="E4" s="55" t="s">
        <v>171</v>
      </c>
      <c r="F4" s="136">
        <v>14</v>
      </c>
      <c r="G4" s="137"/>
      <c r="H4" s="46" t="s">
        <v>244</v>
      </c>
      <c r="I4" s="19"/>
    </row>
    <row r="5" spans="2:9" ht="15.75" thickBot="1" x14ac:dyDescent="0.3">
      <c r="B5" s="25"/>
      <c r="C5" s="26" t="s">
        <v>59</v>
      </c>
      <c r="D5" s="37"/>
      <c r="E5" s="37"/>
      <c r="F5" s="44">
        <f>F4</f>
        <v>14</v>
      </c>
      <c r="G5" s="45">
        <f>F4</f>
        <v>14</v>
      </c>
      <c r="H5" s="29" t="s">
        <v>60</v>
      </c>
      <c r="I5" s="29" t="s">
        <v>60</v>
      </c>
    </row>
    <row r="6" spans="2:9" ht="141" thickBot="1" x14ac:dyDescent="0.3">
      <c r="B6" s="6">
        <v>2.2999999999999998</v>
      </c>
      <c r="C6" s="56" t="s">
        <v>82</v>
      </c>
      <c r="D6" s="106" t="s">
        <v>248</v>
      </c>
      <c r="E6" s="107" t="s">
        <v>246</v>
      </c>
      <c r="F6" s="136">
        <v>0</v>
      </c>
      <c r="G6" s="137"/>
      <c r="H6" s="19" t="s">
        <v>245</v>
      </c>
      <c r="I6" s="19"/>
    </row>
    <row r="7" spans="2:9" ht="15.75" thickBot="1" x14ac:dyDescent="0.3">
      <c r="B7" s="25"/>
      <c r="C7" s="26" t="s">
        <v>59</v>
      </c>
      <c r="D7" s="37"/>
      <c r="E7" s="37"/>
      <c r="F7" s="44">
        <f>F6</f>
        <v>0</v>
      </c>
      <c r="G7" s="45">
        <f>F6</f>
        <v>0</v>
      </c>
      <c r="H7" s="29" t="s">
        <v>60</v>
      </c>
      <c r="I7" s="29" t="s">
        <v>60</v>
      </c>
    </row>
    <row r="8" spans="2:9" ht="15.75" thickBot="1" x14ac:dyDescent="0.3">
      <c r="B8" s="138"/>
      <c r="C8" s="139"/>
      <c r="D8" s="139"/>
      <c r="E8" s="139"/>
      <c r="F8" s="139"/>
      <c r="G8" s="139"/>
      <c r="H8" s="139"/>
      <c r="I8" s="140"/>
    </row>
    <row r="9" spans="2:9" ht="15.75" thickBot="1" x14ac:dyDescent="0.3">
      <c r="B9" s="30" t="s">
        <v>83</v>
      </c>
      <c r="C9" s="141" t="s">
        <v>139</v>
      </c>
      <c r="D9" s="141"/>
      <c r="E9" s="141"/>
      <c r="F9" s="141"/>
      <c r="G9" s="141"/>
      <c r="H9" s="141"/>
      <c r="I9" s="142"/>
    </row>
    <row r="10" spans="2:9" ht="128.25" thickBot="1" x14ac:dyDescent="0.3">
      <c r="B10" s="70" t="s">
        <v>237</v>
      </c>
      <c r="C10" s="36" t="s">
        <v>177</v>
      </c>
      <c r="D10" s="55" t="s">
        <v>175</v>
      </c>
      <c r="E10" s="55" t="s">
        <v>176</v>
      </c>
      <c r="F10" s="143">
        <v>5</v>
      </c>
      <c r="G10" s="144"/>
      <c r="H10" s="46" t="s">
        <v>178</v>
      </c>
      <c r="I10" s="46"/>
    </row>
    <row r="11" spans="2:9" ht="192" thickBot="1" x14ac:dyDescent="0.3">
      <c r="B11" s="6" t="s">
        <v>84</v>
      </c>
      <c r="C11" s="92" t="s">
        <v>186</v>
      </c>
      <c r="D11" s="55" t="s">
        <v>180</v>
      </c>
      <c r="E11" s="55" t="s">
        <v>181</v>
      </c>
      <c r="F11" s="143">
        <v>0</v>
      </c>
      <c r="G11" s="144"/>
      <c r="H11" s="93" t="s">
        <v>179</v>
      </c>
      <c r="I11" s="19"/>
    </row>
    <row r="12" spans="2:9" ht="153.75" thickBot="1" x14ac:dyDescent="0.3">
      <c r="B12" s="6" t="s">
        <v>238</v>
      </c>
      <c r="C12" s="18" t="s">
        <v>150</v>
      </c>
      <c r="D12" s="36" t="s">
        <v>185</v>
      </c>
      <c r="E12" s="55" t="s">
        <v>182</v>
      </c>
      <c r="F12" s="143">
        <v>0</v>
      </c>
      <c r="G12" s="144"/>
      <c r="H12" s="57" t="s">
        <v>183</v>
      </c>
      <c r="I12" s="19"/>
    </row>
    <row r="13" spans="2:9" ht="77.25" thickBot="1" x14ac:dyDescent="0.3">
      <c r="B13" s="12" t="s">
        <v>239</v>
      </c>
      <c r="C13" s="18" t="s">
        <v>85</v>
      </c>
      <c r="D13" s="36" t="s">
        <v>87</v>
      </c>
      <c r="E13" s="36" t="s">
        <v>184</v>
      </c>
      <c r="F13" s="143">
        <v>0</v>
      </c>
      <c r="G13" s="144"/>
      <c r="H13" s="57" t="s">
        <v>80</v>
      </c>
      <c r="I13" s="19"/>
    </row>
    <row r="14" spans="2:9" ht="26.25" thickBot="1" x14ac:dyDescent="0.3">
      <c r="B14" s="129" t="s">
        <v>83</v>
      </c>
      <c r="C14" s="21" t="s">
        <v>69</v>
      </c>
      <c r="D14" s="38"/>
      <c r="E14" s="38"/>
      <c r="F14" s="114">
        <f>SUM(F10:F13)</f>
        <v>5</v>
      </c>
      <c r="G14" s="116"/>
      <c r="H14" s="21"/>
      <c r="I14" s="18" t="s">
        <v>70</v>
      </c>
    </row>
    <row r="15" spans="2:9" ht="26.25" thickBot="1" x14ac:dyDescent="0.3">
      <c r="B15" s="130"/>
      <c r="C15" s="21" t="s">
        <v>71</v>
      </c>
      <c r="D15" s="38"/>
      <c r="E15" s="38"/>
      <c r="F15" s="132">
        <f>F14*100/80</f>
        <v>6.25</v>
      </c>
      <c r="G15" s="133"/>
      <c r="H15" s="40"/>
      <c r="I15" s="32" t="s">
        <v>187</v>
      </c>
    </row>
    <row r="16" spans="2:9" ht="15.75" thickBot="1" x14ac:dyDescent="0.3">
      <c r="B16" s="131"/>
      <c r="C16" s="21" t="s">
        <v>72</v>
      </c>
      <c r="D16" s="38"/>
      <c r="E16" s="38"/>
      <c r="F16" s="33">
        <f>F15</f>
        <v>6.25</v>
      </c>
      <c r="G16" s="34">
        <f>F15</f>
        <v>6.25</v>
      </c>
      <c r="H16" s="84"/>
      <c r="I16" s="18" t="s">
        <v>60</v>
      </c>
    </row>
  </sheetData>
  <mergeCells count="13">
    <mergeCell ref="F12:G12"/>
    <mergeCell ref="F13:G13"/>
    <mergeCell ref="B14:B16"/>
    <mergeCell ref="F14:G14"/>
    <mergeCell ref="F15:G15"/>
    <mergeCell ref="F11:G11"/>
    <mergeCell ref="F2:G2"/>
    <mergeCell ref="F6:G6"/>
    <mergeCell ref="B8:I8"/>
    <mergeCell ref="C9:I9"/>
    <mergeCell ref="F10:G10"/>
    <mergeCell ref="F3:G3"/>
    <mergeCell ref="F4:G4"/>
  </mergeCells>
  <conditionalFormatting sqref="F7:G7">
    <cfRule type="cellIs" dxfId="129" priority="21" operator="between">
      <formula>95</formula>
      <formula>100</formula>
    </cfRule>
    <cfRule type="cellIs" dxfId="128" priority="22" operator="between">
      <formula>75</formula>
      <formula>84</formula>
    </cfRule>
    <cfRule type="cellIs" dxfId="127" priority="23" operator="between">
      <formula>0</formula>
      <formula>49</formula>
    </cfRule>
  </conditionalFormatting>
  <conditionalFormatting sqref="F7">
    <cfRule type="cellIs" dxfId="126" priority="19" operator="between">
      <formula>85</formula>
      <formula>94</formula>
    </cfRule>
    <cfRule type="cellIs" dxfId="125" priority="20" operator="between">
      <formula>50</formula>
      <formula>74</formula>
    </cfRule>
  </conditionalFormatting>
  <conditionalFormatting sqref="G7">
    <cfRule type="cellIs" dxfId="124" priority="17" operator="between">
      <formula>85</formula>
      <formula>94</formula>
    </cfRule>
    <cfRule type="cellIs" dxfId="123" priority="18" operator="between">
      <formula>50</formula>
      <formula>74</formula>
    </cfRule>
  </conditionalFormatting>
  <conditionalFormatting sqref="F16:G16">
    <cfRule type="cellIs" dxfId="122" priority="14" operator="between">
      <formula>80.0000000001</formula>
      <formula>100</formula>
    </cfRule>
    <cfRule type="cellIs" dxfId="121" priority="15" operator="between">
      <formula>40.0000000001</formula>
      <formula>60</formula>
    </cfRule>
    <cfRule type="cellIs" dxfId="120" priority="16" operator="between">
      <formula>0</formula>
      <formula>20</formula>
    </cfRule>
  </conditionalFormatting>
  <conditionalFormatting sqref="F16">
    <cfRule type="cellIs" dxfId="119" priority="11" operator="between">
      <formula>60.0000000001</formula>
      <formula>80</formula>
    </cfRule>
    <cfRule type="cellIs" dxfId="118" priority="13" operator="between">
      <formula>20.0000000001</formula>
      <formula>40</formula>
    </cfRule>
  </conditionalFormatting>
  <conditionalFormatting sqref="G16">
    <cfRule type="cellIs" dxfId="117" priority="10" operator="between">
      <formula>60.0000000001</formula>
      <formula>80</formula>
    </cfRule>
    <cfRule type="cellIs" dxfId="116" priority="12" operator="between">
      <formula>20.0000000001</formula>
      <formula>40</formula>
    </cfRule>
  </conditionalFormatting>
  <conditionalFormatting sqref="F5:G5">
    <cfRule type="cellIs" dxfId="115" priority="7" operator="between">
      <formula>49</formula>
      <formula>100</formula>
    </cfRule>
    <cfRule type="cellIs" dxfId="114" priority="8" operator="between">
      <formula>11</formula>
      <formula>20</formula>
    </cfRule>
    <cfRule type="cellIs" dxfId="113" priority="9" operator="between">
      <formula>0</formula>
      <formula>1</formula>
    </cfRule>
  </conditionalFormatting>
  <conditionalFormatting sqref="F5">
    <cfRule type="cellIs" dxfId="112" priority="4" operator="between">
      <formula>21</formula>
      <formula>50</formula>
    </cfRule>
    <cfRule type="cellIs" dxfId="111" priority="5" operator="between">
      <formula>2</formula>
      <formula>20</formula>
    </cfRule>
    <cfRule type="cellIs" dxfId="110" priority="6" operator="between">
      <formula>0</formula>
      <formula>1</formula>
    </cfRule>
  </conditionalFormatting>
  <conditionalFormatting sqref="G5">
    <cfRule type="cellIs" dxfId="109" priority="1" operator="between">
      <formula>21</formula>
      <formula>50</formula>
    </cfRule>
    <cfRule type="cellIs" dxfId="108" priority="2" operator="between">
      <formula>2</formula>
      <formula>10</formula>
    </cfRule>
    <cfRule type="cellIs" dxfId="107" priority="3" operator="between">
      <formula>50</formula>
      <formula>100</formula>
    </cfRule>
  </conditionalFormatting>
  <dataValidations count="2">
    <dataValidation type="whole" allowBlank="1" showInputMessage="1" showErrorMessage="1" error="Please enter a whole number between 0 and 100." sqref="F4:G7">
      <formula1>0</formula1>
      <formula2>100</formula2>
    </dataValidation>
    <dataValidation type="list" allowBlank="1" showInputMessage="1" showErrorMessage="1" sqref="F10:F13">
      <formula1>"0,5,10,15,20"</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I13"/>
  <sheetViews>
    <sheetView topLeftCell="A8" workbookViewId="0">
      <selection activeCell="C10" sqref="C10:E10"/>
    </sheetView>
  </sheetViews>
  <sheetFormatPr defaultRowHeight="15" x14ac:dyDescent="0.25"/>
  <cols>
    <col min="3" max="3" width="35.28515625" customWidth="1"/>
    <col min="4" max="4" width="26.28515625" customWidth="1"/>
    <col min="5" max="5" width="35.140625" customWidth="1"/>
    <col min="8" max="8" width="39.5703125" customWidth="1"/>
    <col min="9" max="9" width="31.7109375" customWidth="1"/>
  </cols>
  <sheetData>
    <row r="1" spans="2:9" ht="15.75" thickBot="1" x14ac:dyDescent="0.3"/>
    <row r="2" spans="2:9" ht="15.75" thickBot="1" x14ac:dyDescent="0.3">
      <c r="B2" s="22" t="s">
        <v>1</v>
      </c>
      <c r="C2" s="52" t="s">
        <v>57</v>
      </c>
      <c r="D2" s="35" t="s">
        <v>74</v>
      </c>
      <c r="E2" s="35" t="s">
        <v>93</v>
      </c>
      <c r="F2" s="134" t="s">
        <v>58</v>
      </c>
      <c r="G2" s="135"/>
      <c r="H2" s="52" t="s">
        <v>86</v>
      </c>
      <c r="I2" s="52" t="s">
        <v>29</v>
      </c>
    </row>
    <row r="3" spans="2:9" ht="192" thickBot="1" x14ac:dyDescent="0.3">
      <c r="B3" s="49">
        <v>3</v>
      </c>
      <c r="C3" s="18" t="s">
        <v>88</v>
      </c>
      <c r="D3" s="36" t="s">
        <v>151</v>
      </c>
      <c r="E3" s="36" t="s">
        <v>189</v>
      </c>
      <c r="F3" s="136">
        <v>60</v>
      </c>
      <c r="G3" s="137"/>
      <c r="H3" s="19" t="s">
        <v>119</v>
      </c>
      <c r="I3" s="19"/>
    </row>
    <row r="4" spans="2:9" ht="15.75" thickBot="1" x14ac:dyDescent="0.3">
      <c r="B4" s="25"/>
      <c r="C4" s="26" t="s">
        <v>59</v>
      </c>
      <c r="D4" s="37"/>
      <c r="E4" s="37"/>
      <c r="F4" s="27">
        <f>F3</f>
        <v>60</v>
      </c>
      <c r="G4" s="28">
        <f>F3</f>
        <v>60</v>
      </c>
      <c r="H4" s="29"/>
      <c r="I4" s="29" t="s">
        <v>60</v>
      </c>
    </row>
    <row r="5" spans="2:9" ht="15.75" thickBot="1" x14ac:dyDescent="0.3">
      <c r="B5" s="138"/>
      <c r="C5" s="139"/>
      <c r="D5" s="139"/>
      <c r="E5" s="139"/>
      <c r="F5" s="139"/>
      <c r="G5" s="139"/>
      <c r="H5" s="139"/>
      <c r="I5" s="140"/>
    </row>
    <row r="6" spans="2:9" ht="15.75" customHeight="1" thickBot="1" x14ac:dyDescent="0.3">
      <c r="B6" s="50" t="s">
        <v>141</v>
      </c>
      <c r="C6" s="145" t="s">
        <v>89</v>
      </c>
      <c r="D6" s="146"/>
      <c r="E6" s="146"/>
      <c r="F6" s="146"/>
      <c r="G6" s="146"/>
      <c r="H6" s="146"/>
      <c r="I6" s="147"/>
    </row>
    <row r="7" spans="2:9" ht="153.75" thickBot="1" x14ac:dyDescent="0.3">
      <c r="B7" s="48" t="s">
        <v>90</v>
      </c>
      <c r="C7" s="32" t="s">
        <v>152</v>
      </c>
      <c r="D7" s="94" t="s">
        <v>188</v>
      </c>
      <c r="E7" s="60" t="s">
        <v>190</v>
      </c>
      <c r="F7" s="143">
        <v>15</v>
      </c>
      <c r="G7" s="144"/>
      <c r="H7" s="71" t="s">
        <v>120</v>
      </c>
      <c r="I7" s="58" t="s">
        <v>153</v>
      </c>
    </row>
    <row r="8" spans="2:9" ht="166.5" thickBot="1" x14ac:dyDescent="0.3">
      <c r="B8" s="49" t="s">
        <v>240</v>
      </c>
      <c r="C8" s="18" t="s">
        <v>191</v>
      </c>
      <c r="D8" s="36" t="s">
        <v>192</v>
      </c>
      <c r="E8" s="36" t="s">
        <v>193</v>
      </c>
      <c r="F8" s="143">
        <v>5</v>
      </c>
      <c r="G8" s="144"/>
      <c r="H8" s="57" t="s">
        <v>194</v>
      </c>
      <c r="I8" s="19"/>
    </row>
    <row r="9" spans="2:9" ht="64.5" thickBot="1" x14ac:dyDescent="0.3">
      <c r="B9" s="49" t="s">
        <v>91</v>
      </c>
      <c r="C9" s="18" t="s">
        <v>196</v>
      </c>
      <c r="D9" s="36" t="s">
        <v>197</v>
      </c>
      <c r="E9" s="107" t="s">
        <v>195</v>
      </c>
      <c r="F9" s="143">
        <v>10</v>
      </c>
      <c r="G9" s="144"/>
      <c r="H9" s="19" t="s">
        <v>121</v>
      </c>
      <c r="I9" s="19"/>
    </row>
    <row r="10" spans="2:9" ht="64.5" thickBot="1" x14ac:dyDescent="0.3">
      <c r="B10" s="49" t="s">
        <v>92</v>
      </c>
      <c r="C10" s="100" t="s">
        <v>258</v>
      </c>
      <c r="D10" s="55" t="s">
        <v>122</v>
      </c>
      <c r="E10" s="55" t="s">
        <v>259</v>
      </c>
      <c r="F10" s="143">
        <v>0</v>
      </c>
      <c r="G10" s="144"/>
      <c r="H10" s="57" t="s">
        <v>80</v>
      </c>
      <c r="I10" s="19"/>
    </row>
    <row r="11" spans="2:9" ht="77.25" customHeight="1" thickBot="1" x14ac:dyDescent="0.3">
      <c r="B11" s="129" t="s">
        <v>141</v>
      </c>
      <c r="C11" s="21" t="s">
        <v>69</v>
      </c>
      <c r="D11" s="38"/>
      <c r="E11" s="38"/>
      <c r="F11" s="114">
        <f>SUM(F7:F10)</f>
        <v>30</v>
      </c>
      <c r="G11" s="116"/>
      <c r="H11" s="21"/>
      <c r="I11" s="18" t="s">
        <v>70</v>
      </c>
    </row>
    <row r="12" spans="2:9" ht="90" customHeight="1" thickBot="1" x14ac:dyDescent="0.3">
      <c r="B12" s="130"/>
      <c r="C12" s="21" t="s">
        <v>71</v>
      </c>
      <c r="D12" s="38"/>
      <c r="E12" s="38"/>
      <c r="F12" s="132">
        <f>F11*100/80</f>
        <v>37.5</v>
      </c>
      <c r="G12" s="133"/>
      <c r="H12" s="53"/>
      <c r="I12" s="32" t="s">
        <v>187</v>
      </c>
    </row>
    <row r="13" spans="2:9" ht="39" customHeight="1" thickBot="1" x14ac:dyDescent="0.3">
      <c r="B13" s="131"/>
      <c r="C13" s="21" t="s">
        <v>72</v>
      </c>
      <c r="D13" s="38"/>
      <c r="E13" s="38"/>
      <c r="F13" s="33">
        <f>F12</f>
        <v>37.5</v>
      </c>
      <c r="G13" s="34">
        <f>F12</f>
        <v>37.5</v>
      </c>
      <c r="H13" s="84"/>
      <c r="I13" s="18" t="s">
        <v>60</v>
      </c>
    </row>
  </sheetData>
  <mergeCells count="11">
    <mergeCell ref="F8:G8"/>
    <mergeCell ref="F9:G9"/>
    <mergeCell ref="F10:G10"/>
    <mergeCell ref="B11:B13"/>
    <mergeCell ref="F11:G11"/>
    <mergeCell ref="F12:G12"/>
    <mergeCell ref="F2:G2"/>
    <mergeCell ref="F3:G3"/>
    <mergeCell ref="B5:I5"/>
    <mergeCell ref="F7:G7"/>
    <mergeCell ref="C6:I6"/>
  </mergeCells>
  <conditionalFormatting sqref="F4:G4">
    <cfRule type="cellIs" dxfId="106" priority="12" operator="between">
      <formula>65</formula>
      <formula>100</formula>
    </cfRule>
    <cfRule type="cellIs" dxfId="105" priority="13" operator="between">
      <formula>25</formula>
      <formula>44</formula>
    </cfRule>
    <cfRule type="cellIs" dxfId="104" priority="14" operator="between">
      <formula>0</formula>
      <formula>9</formula>
    </cfRule>
  </conditionalFormatting>
  <conditionalFormatting sqref="F4">
    <cfRule type="cellIs" dxfId="103" priority="10" operator="between">
      <formula>45</formula>
      <formula>64</formula>
    </cfRule>
    <cfRule type="cellIs" dxfId="102" priority="11" operator="between">
      <formula>10</formula>
      <formula>24</formula>
    </cfRule>
  </conditionalFormatting>
  <conditionalFormatting sqref="G4">
    <cfRule type="cellIs" dxfId="101" priority="8" operator="between">
      <formula>45</formula>
      <formula>64</formula>
    </cfRule>
    <cfRule type="cellIs" dxfId="100" priority="9" operator="between">
      <formula>10</formula>
      <formula>24</formula>
    </cfRule>
  </conditionalFormatting>
  <conditionalFormatting sqref="F13:G13">
    <cfRule type="cellIs" dxfId="99" priority="5" operator="between">
      <formula>80.0000000001</formula>
      <formula>100</formula>
    </cfRule>
    <cfRule type="cellIs" dxfId="98" priority="6" operator="between">
      <formula>40.0000000001</formula>
      <formula>60</formula>
    </cfRule>
    <cfRule type="cellIs" dxfId="97" priority="7" operator="between">
      <formula>0</formula>
      <formula>20</formula>
    </cfRule>
  </conditionalFormatting>
  <conditionalFormatting sqref="F13">
    <cfRule type="cellIs" dxfId="96" priority="2" operator="between">
      <formula>60.0000000001</formula>
      <formula>80</formula>
    </cfRule>
    <cfRule type="cellIs" dxfId="95" priority="4" operator="between">
      <formula>20.0000000001</formula>
      <formula>40</formula>
    </cfRule>
  </conditionalFormatting>
  <conditionalFormatting sqref="G13">
    <cfRule type="cellIs" dxfId="94" priority="1" operator="between">
      <formula>60.0000000001</formula>
      <formula>80</formula>
    </cfRule>
    <cfRule type="cellIs" dxfId="93" priority="3" operator="between">
      <formula>20.0000000001</formula>
      <formula>40</formula>
    </cfRule>
  </conditionalFormatting>
  <dataValidations count="2">
    <dataValidation type="whole" allowBlank="1" showInputMessage="1" showErrorMessage="1" error="Please enter a whole number between 0 and 100." sqref="F3:G4">
      <formula1>0</formula1>
      <formula2>100</formula2>
    </dataValidation>
    <dataValidation type="list" allowBlank="1" showInputMessage="1" showErrorMessage="1" sqref="F7:F10">
      <formula1>"0,5,10,15,20"</formula1>
    </dataValidation>
  </dataValidation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10"/>
  <sheetViews>
    <sheetView workbookViewId="0">
      <selection activeCell="I7" sqref="I7"/>
    </sheetView>
  </sheetViews>
  <sheetFormatPr defaultRowHeight="15" x14ac:dyDescent="0.25"/>
  <cols>
    <col min="3" max="3" width="24.140625" customWidth="1"/>
    <col min="4" max="4" width="26.7109375" customWidth="1"/>
    <col min="5" max="5" width="29" customWidth="1"/>
    <col min="8" max="8" width="58.28515625" style="85" customWidth="1"/>
    <col min="9" max="9" width="22.7109375" customWidth="1"/>
  </cols>
  <sheetData>
    <row r="1" spans="2:9" ht="15.75" thickBot="1" x14ac:dyDescent="0.3"/>
    <row r="2" spans="2:9" ht="15.75" thickBot="1" x14ac:dyDescent="0.3">
      <c r="B2" s="22" t="s">
        <v>1</v>
      </c>
      <c r="C2" s="54" t="s">
        <v>57</v>
      </c>
      <c r="D2" s="35" t="s">
        <v>74</v>
      </c>
      <c r="E2" s="35" t="s">
        <v>93</v>
      </c>
      <c r="F2" s="134" t="s">
        <v>58</v>
      </c>
      <c r="G2" s="135"/>
      <c r="H2" s="89" t="s">
        <v>86</v>
      </c>
      <c r="I2" s="52" t="s">
        <v>29</v>
      </c>
    </row>
    <row r="3" spans="2:9" ht="15.75" thickBot="1" x14ac:dyDescent="0.3">
      <c r="B3" s="50" t="s">
        <v>94</v>
      </c>
      <c r="C3" s="145" t="s">
        <v>95</v>
      </c>
      <c r="D3" s="146"/>
      <c r="E3" s="146"/>
      <c r="F3" s="146"/>
      <c r="G3" s="146"/>
      <c r="H3" s="146"/>
      <c r="I3" s="147"/>
    </row>
    <row r="4" spans="2:9" ht="102.75" thickBot="1" x14ac:dyDescent="0.3">
      <c r="B4" s="49" t="s">
        <v>241</v>
      </c>
      <c r="C4" s="18" t="s">
        <v>98</v>
      </c>
      <c r="D4" s="36" t="s">
        <v>251</v>
      </c>
      <c r="E4" s="36" t="s">
        <v>199</v>
      </c>
      <c r="F4" s="143">
        <v>0</v>
      </c>
      <c r="G4" s="144"/>
      <c r="H4" s="57" t="s">
        <v>198</v>
      </c>
      <c r="I4" s="19"/>
    </row>
    <row r="5" spans="2:9" ht="64.5" thickBot="1" x14ac:dyDescent="0.3">
      <c r="B5" s="49" t="s">
        <v>96</v>
      </c>
      <c r="C5" s="18" t="s">
        <v>100</v>
      </c>
      <c r="D5" s="36" t="s">
        <v>252</v>
      </c>
      <c r="E5" s="36" t="s">
        <v>201</v>
      </c>
      <c r="F5" s="143">
        <v>0</v>
      </c>
      <c r="G5" s="144"/>
      <c r="H5" s="57" t="s">
        <v>80</v>
      </c>
      <c r="I5" s="19"/>
    </row>
    <row r="6" spans="2:9" ht="77.25" thickBot="1" x14ac:dyDescent="0.3">
      <c r="B6" s="49" t="s">
        <v>97</v>
      </c>
      <c r="C6" s="18" t="s">
        <v>101</v>
      </c>
      <c r="D6" s="36" t="s">
        <v>253</v>
      </c>
      <c r="E6" s="36" t="s">
        <v>202</v>
      </c>
      <c r="F6" s="143">
        <v>10</v>
      </c>
      <c r="G6" s="144"/>
      <c r="H6" s="57" t="s">
        <v>200</v>
      </c>
      <c r="I6" s="19"/>
    </row>
    <row r="7" spans="2:9" ht="140.25" customHeight="1" thickBot="1" x14ac:dyDescent="0.3">
      <c r="B7" s="49" t="s">
        <v>99</v>
      </c>
      <c r="C7" s="18" t="s">
        <v>154</v>
      </c>
      <c r="D7" s="36" t="s">
        <v>203</v>
      </c>
      <c r="E7" s="36" t="s">
        <v>205</v>
      </c>
      <c r="F7" s="143">
        <v>5</v>
      </c>
      <c r="G7" s="144"/>
      <c r="H7" s="57" t="s">
        <v>204</v>
      </c>
      <c r="I7" s="19"/>
    </row>
    <row r="8" spans="2:9" ht="26.25" thickBot="1" x14ac:dyDescent="0.3">
      <c r="B8" s="129" t="s">
        <v>94</v>
      </c>
      <c r="C8" s="21" t="s">
        <v>69</v>
      </c>
      <c r="D8" s="38"/>
      <c r="E8" s="38"/>
      <c r="F8" s="114">
        <f>SUM(F4:F7)</f>
        <v>15</v>
      </c>
      <c r="G8" s="116"/>
      <c r="H8" s="88"/>
      <c r="I8" s="18" t="s">
        <v>70</v>
      </c>
    </row>
    <row r="9" spans="2:9" ht="39" thickBot="1" x14ac:dyDescent="0.3">
      <c r="B9" s="130"/>
      <c r="C9" s="21" t="s">
        <v>102</v>
      </c>
      <c r="D9" s="38"/>
      <c r="E9" s="38"/>
      <c r="F9" s="132">
        <f>F8*100/80</f>
        <v>18.75</v>
      </c>
      <c r="G9" s="133"/>
      <c r="H9" s="90"/>
      <c r="I9" s="32" t="s">
        <v>187</v>
      </c>
    </row>
    <row r="10" spans="2:9" ht="15.75" thickBot="1" x14ac:dyDescent="0.3">
      <c r="B10" s="131"/>
      <c r="C10" s="21" t="s">
        <v>72</v>
      </c>
      <c r="D10" s="38"/>
      <c r="E10" s="38"/>
      <c r="F10" s="33">
        <f>F9</f>
        <v>18.75</v>
      </c>
      <c r="G10" s="34">
        <f>F9</f>
        <v>18.75</v>
      </c>
      <c r="H10" s="90"/>
      <c r="I10" s="18" t="s">
        <v>60</v>
      </c>
    </row>
  </sheetData>
  <mergeCells count="9">
    <mergeCell ref="B8:B10"/>
    <mergeCell ref="F8:G8"/>
    <mergeCell ref="F9:G9"/>
    <mergeCell ref="F5:G5"/>
    <mergeCell ref="F2:G2"/>
    <mergeCell ref="F4:G4"/>
    <mergeCell ref="C3:I3"/>
    <mergeCell ref="F6:G6"/>
    <mergeCell ref="F7:G7"/>
  </mergeCells>
  <conditionalFormatting sqref="F10:G10">
    <cfRule type="cellIs" dxfId="92" priority="5" operator="between">
      <formula>80.0000000001</formula>
      <formula>100</formula>
    </cfRule>
    <cfRule type="cellIs" dxfId="91" priority="6" operator="between">
      <formula>40.0000000001</formula>
      <formula>60</formula>
    </cfRule>
    <cfRule type="cellIs" dxfId="90" priority="7" operator="between">
      <formula>0</formula>
      <formula>20</formula>
    </cfRule>
  </conditionalFormatting>
  <conditionalFormatting sqref="F10">
    <cfRule type="cellIs" dxfId="89" priority="2" operator="between">
      <formula>60.0000000001</formula>
      <formula>80</formula>
    </cfRule>
    <cfRule type="cellIs" dxfId="88" priority="4" operator="between">
      <formula>20.0000000001</formula>
      <formula>40</formula>
    </cfRule>
  </conditionalFormatting>
  <conditionalFormatting sqref="G10">
    <cfRule type="cellIs" dxfId="87" priority="1" operator="between">
      <formula>60.0000000001</formula>
      <formula>80</formula>
    </cfRule>
    <cfRule type="cellIs" dxfId="86" priority="3" operator="between">
      <formula>20.0000000001</formula>
      <formula>40</formula>
    </cfRule>
  </conditionalFormatting>
  <dataValidations count="1">
    <dataValidation type="list" allowBlank="1" showInputMessage="1" showErrorMessage="1" sqref="F4:F7">
      <formula1>"0,5,10,15,20"</formula1>
    </dataValidation>
  </dataValidation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8"/>
  <sheetViews>
    <sheetView workbookViewId="0">
      <selection activeCell="D5" sqref="D5"/>
    </sheetView>
  </sheetViews>
  <sheetFormatPr defaultRowHeight="15" x14ac:dyDescent="0.25"/>
  <cols>
    <col min="3" max="3" width="15.28515625" customWidth="1"/>
    <col min="4" max="4" width="34.140625" customWidth="1"/>
    <col min="5" max="5" width="32.5703125" customWidth="1"/>
    <col min="8" max="8" width="27" customWidth="1"/>
    <col min="9" max="9" width="19.7109375" customWidth="1"/>
  </cols>
  <sheetData>
    <row r="1" spans="2:9" ht="15.75" thickBot="1" x14ac:dyDescent="0.3"/>
    <row r="2" spans="2:9" ht="15.75" thickBot="1" x14ac:dyDescent="0.3">
      <c r="B2" s="66" t="s">
        <v>1</v>
      </c>
      <c r="C2" s="66" t="s">
        <v>57</v>
      </c>
      <c r="D2" s="35" t="s">
        <v>74</v>
      </c>
      <c r="E2" s="35" t="s">
        <v>93</v>
      </c>
      <c r="F2" s="134" t="s">
        <v>58</v>
      </c>
      <c r="G2" s="135"/>
      <c r="H2" s="54" t="s">
        <v>86</v>
      </c>
      <c r="I2" s="62" t="s">
        <v>29</v>
      </c>
    </row>
    <row r="3" spans="2:9" ht="15.75" customHeight="1" thickBot="1" x14ac:dyDescent="0.3">
      <c r="B3" s="67" t="s">
        <v>103</v>
      </c>
      <c r="C3" s="145" t="s">
        <v>104</v>
      </c>
      <c r="D3" s="146"/>
      <c r="E3" s="146"/>
      <c r="F3" s="146"/>
      <c r="G3" s="146"/>
      <c r="H3" s="146"/>
      <c r="I3" s="147"/>
    </row>
    <row r="4" spans="2:9" ht="64.5" thickBot="1" x14ac:dyDescent="0.3">
      <c r="B4" s="68" t="s">
        <v>105</v>
      </c>
      <c r="C4" s="32" t="s">
        <v>106</v>
      </c>
      <c r="D4" s="60" t="s">
        <v>207</v>
      </c>
      <c r="E4" s="60" t="s">
        <v>206</v>
      </c>
      <c r="F4" s="143">
        <v>5</v>
      </c>
      <c r="G4" s="144"/>
      <c r="H4" s="71" t="s">
        <v>80</v>
      </c>
      <c r="I4" s="69"/>
    </row>
    <row r="5" spans="2:9" ht="77.25" thickBot="1" x14ac:dyDescent="0.3">
      <c r="B5" s="68" t="s">
        <v>242</v>
      </c>
      <c r="C5" s="32" t="s">
        <v>155</v>
      </c>
      <c r="D5" s="94" t="s">
        <v>209</v>
      </c>
      <c r="E5" s="60" t="s">
        <v>208</v>
      </c>
      <c r="F5" s="143">
        <v>5</v>
      </c>
      <c r="G5" s="144"/>
      <c r="H5" s="71" t="s">
        <v>80</v>
      </c>
      <c r="I5" s="69"/>
    </row>
    <row r="6" spans="2:9" ht="39" thickBot="1" x14ac:dyDescent="0.3">
      <c r="B6" s="148" t="s">
        <v>103</v>
      </c>
      <c r="C6" s="67" t="s">
        <v>69</v>
      </c>
      <c r="D6" s="47"/>
      <c r="E6" s="47"/>
      <c r="F6" s="114">
        <f>SUM(F4:F5)</f>
        <v>10</v>
      </c>
      <c r="G6" s="116"/>
      <c r="H6" s="21"/>
      <c r="I6" s="18" t="s">
        <v>70</v>
      </c>
    </row>
    <row r="7" spans="2:9" ht="39" thickBot="1" x14ac:dyDescent="0.3">
      <c r="B7" s="149"/>
      <c r="C7" s="50" t="s">
        <v>107</v>
      </c>
      <c r="D7" s="64"/>
      <c r="E7" s="64"/>
      <c r="F7" s="132">
        <f>F6*100/40</f>
        <v>25</v>
      </c>
      <c r="G7" s="133"/>
      <c r="H7" s="51"/>
      <c r="I7" s="32" t="s">
        <v>210</v>
      </c>
    </row>
    <row r="8" spans="2:9" ht="26.25" thickBot="1" x14ac:dyDescent="0.3">
      <c r="B8" s="150"/>
      <c r="C8" s="67" t="s">
        <v>72</v>
      </c>
      <c r="D8" s="38"/>
      <c r="E8" s="38"/>
      <c r="F8" s="33">
        <f>F7</f>
        <v>25</v>
      </c>
      <c r="G8" s="34">
        <f>F7</f>
        <v>25</v>
      </c>
      <c r="H8" s="41"/>
      <c r="I8" s="18" t="s">
        <v>60</v>
      </c>
    </row>
  </sheetData>
  <mergeCells count="7">
    <mergeCell ref="F2:G2"/>
    <mergeCell ref="F4:G4"/>
    <mergeCell ref="F5:G5"/>
    <mergeCell ref="B6:B8"/>
    <mergeCell ref="F6:G6"/>
    <mergeCell ref="F7:G7"/>
    <mergeCell ref="C3:I3"/>
  </mergeCells>
  <conditionalFormatting sqref="F8:H8">
    <cfRule type="cellIs" dxfId="85" priority="5" operator="between">
      <formula>80.0000000001</formula>
      <formula>100</formula>
    </cfRule>
    <cfRule type="cellIs" dxfId="84" priority="6" operator="between">
      <formula>40.0000000001</formula>
      <formula>60</formula>
    </cfRule>
    <cfRule type="cellIs" dxfId="83" priority="7" operator="between">
      <formula>0</formula>
      <formula>20</formula>
    </cfRule>
  </conditionalFormatting>
  <conditionalFormatting sqref="F8">
    <cfRule type="cellIs" dxfId="82" priority="2" operator="between">
      <formula>60.0000000001</formula>
      <formula>80</formula>
    </cfRule>
    <cfRule type="cellIs" dxfId="81" priority="4" operator="between">
      <formula>20.0000000001</formula>
      <formula>40</formula>
    </cfRule>
  </conditionalFormatting>
  <conditionalFormatting sqref="G8:H8">
    <cfRule type="cellIs" dxfId="80" priority="1" operator="between">
      <formula>60.0000000001</formula>
      <formula>80</formula>
    </cfRule>
    <cfRule type="cellIs" dxfId="79" priority="3" operator="between">
      <formula>20.0000000001</formula>
      <formula>40</formula>
    </cfRule>
  </conditionalFormatting>
  <dataValidations count="1">
    <dataValidation type="list" allowBlank="1" showInputMessage="1" showErrorMessage="1" sqref="F4:F5">
      <formula1>"0,5,10,15,20"</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11"/>
  <sheetViews>
    <sheetView topLeftCell="A2" workbookViewId="0">
      <selection activeCell="F8" sqref="F8:G8"/>
    </sheetView>
  </sheetViews>
  <sheetFormatPr defaultRowHeight="15" x14ac:dyDescent="0.25"/>
  <cols>
    <col min="3" max="3" width="21.7109375" customWidth="1"/>
    <col min="4" max="4" width="30.85546875" customWidth="1"/>
    <col min="5" max="5" width="34.42578125" style="85" customWidth="1"/>
    <col min="8" max="8" width="30.85546875" customWidth="1"/>
    <col min="9" max="9" width="22" customWidth="1"/>
  </cols>
  <sheetData>
    <row r="2" spans="2:9" ht="15.75" thickBot="1" x14ac:dyDescent="0.3"/>
    <row r="3" spans="2:9" ht="15.75" thickBot="1" x14ac:dyDescent="0.3">
      <c r="B3" s="61" t="s">
        <v>1</v>
      </c>
      <c r="C3" s="63" t="s">
        <v>57</v>
      </c>
      <c r="D3" s="35" t="s">
        <v>74</v>
      </c>
      <c r="E3" s="86" t="s">
        <v>93</v>
      </c>
      <c r="F3" s="134" t="s">
        <v>58</v>
      </c>
      <c r="G3" s="135"/>
      <c r="H3" s="54" t="s">
        <v>86</v>
      </c>
      <c r="I3" s="62" t="s">
        <v>108</v>
      </c>
    </row>
    <row r="4" spans="2:9" ht="15.75" customHeight="1" thickBot="1" x14ac:dyDescent="0.3">
      <c r="B4" s="50" t="s">
        <v>109</v>
      </c>
      <c r="C4" s="145" t="s">
        <v>110</v>
      </c>
      <c r="D4" s="146"/>
      <c r="E4" s="146"/>
      <c r="F4" s="146"/>
      <c r="G4" s="146"/>
      <c r="H4" s="146"/>
      <c r="I4" s="147"/>
    </row>
    <row r="5" spans="2:9" ht="64.5" thickBot="1" x14ac:dyDescent="0.3">
      <c r="B5" s="49" t="s">
        <v>111</v>
      </c>
      <c r="C5" s="18" t="s">
        <v>112</v>
      </c>
      <c r="D5" s="11" t="s">
        <v>156</v>
      </c>
      <c r="E5" s="11" t="s">
        <v>255</v>
      </c>
      <c r="F5" s="143">
        <v>15</v>
      </c>
      <c r="G5" s="144"/>
      <c r="H5" s="57" t="s">
        <v>80</v>
      </c>
      <c r="I5" s="19"/>
    </row>
    <row r="6" spans="2:9" ht="64.5" thickBot="1" x14ac:dyDescent="0.3">
      <c r="B6" s="49" t="s">
        <v>113</v>
      </c>
      <c r="C6" s="18" t="s">
        <v>114</v>
      </c>
      <c r="D6" s="11" t="s">
        <v>211</v>
      </c>
      <c r="E6" s="11" t="s">
        <v>213</v>
      </c>
      <c r="F6" s="143">
        <v>5</v>
      </c>
      <c r="G6" s="144"/>
      <c r="H6" s="57" t="s">
        <v>80</v>
      </c>
      <c r="I6" s="19"/>
    </row>
    <row r="7" spans="2:9" ht="64.5" thickBot="1" x14ac:dyDescent="0.3">
      <c r="B7" s="59" t="s">
        <v>115</v>
      </c>
      <c r="C7" s="32" t="s">
        <v>157</v>
      </c>
      <c r="D7" s="72" t="s">
        <v>254</v>
      </c>
      <c r="E7" s="72" t="s">
        <v>212</v>
      </c>
      <c r="F7" s="143">
        <v>5</v>
      </c>
      <c r="G7" s="144"/>
      <c r="H7" s="57" t="s">
        <v>80</v>
      </c>
      <c r="I7" s="58"/>
    </row>
    <row r="8" spans="2:9" ht="77.25" thickBot="1" x14ac:dyDescent="0.3">
      <c r="B8" s="49" t="s">
        <v>116</v>
      </c>
      <c r="C8" s="18" t="s">
        <v>214</v>
      </c>
      <c r="D8" s="11" t="s">
        <v>117</v>
      </c>
      <c r="E8" s="95" t="s">
        <v>215</v>
      </c>
      <c r="F8" s="143">
        <v>5</v>
      </c>
      <c r="G8" s="144"/>
      <c r="H8" s="57" t="s">
        <v>80</v>
      </c>
      <c r="I8" s="19"/>
    </row>
    <row r="9" spans="2:9" ht="26.25" thickBot="1" x14ac:dyDescent="0.3">
      <c r="B9" s="129" t="s">
        <v>118</v>
      </c>
      <c r="C9" s="21" t="s">
        <v>69</v>
      </c>
      <c r="D9" s="65"/>
      <c r="E9" s="87"/>
      <c r="F9" s="114">
        <f>SUM(F5:F8)</f>
        <v>30</v>
      </c>
      <c r="G9" s="116"/>
      <c r="H9" s="21"/>
      <c r="I9" s="18" t="s">
        <v>70</v>
      </c>
    </row>
    <row r="10" spans="2:9" ht="90" customHeight="1" thickBot="1" x14ac:dyDescent="0.3">
      <c r="B10" s="130"/>
      <c r="C10" s="21" t="s">
        <v>107</v>
      </c>
      <c r="D10" s="65"/>
      <c r="E10" s="87"/>
      <c r="F10" s="132">
        <f>F9*100/80</f>
        <v>37.5</v>
      </c>
      <c r="G10" s="133"/>
      <c r="H10" s="53"/>
      <c r="I10" s="32" t="s">
        <v>187</v>
      </c>
    </row>
    <row r="11" spans="2:9" ht="39" customHeight="1" thickBot="1" x14ac:dyDescent="0.3">
      <c r="B11" s="131"/>
      <c r="C11" s="21" t="s">
        <v>72</v>
      </c>
      <c r="D11" s="21"/>
      <c r="E11" s="88"/>
      <c r="F11" s="33">
        <f>F10</f>
        <v>37.5</v>
      </c>
      <c r="G11" s="34">
        <f>F10</f>
        <v>37.5</v>
      </c>
      <c r="H11" s="84"/>
      <c r="I11" s="18" t="s">
        <v>60</v>
      </c>
    </row>
  </sheetData>
  <mergeCells count="9">
    <mergeCell ref="F3:G3"/>
    <mergeCell ref="F5:G5"/>
    <mergeCell ref="F6:G6"/>
    <mergeCell ref="F7:G7"/>
    <mergeCell ref="B9:B11"/>
    <mergeCell ref="F9:G9"/>
    <mergeCell ref="F10:G10"/>
    <mergeCell ref="F8:G8"/>
    <mergeCell ref="C4:I4"/>
  </mergeCells>
  <conditionalFormatting sqref="F11:G11">
    <cfRule type="cellIs" dxfId="78" priority="5" operator="between">
      <formula>80.0000000001</formula>
      <formula>100</formula>
    </cfRule>
    <cfRule type="cellIs" dxfId="77" priority="6" operator="between">
      <formula>40.0000000001</formula>
      <formula>60</formula>
    </cfRule>
    <cfRule type="cellIs" dxfId="76" priority="7" operator="between">
      <formula>0</formula>
      <formula>20</formula>
    </cfRule>
  </conditionalFormatting>
  <conditionalFormatting sqref="F11">
    <cfRule type="cellIs" dxfId="75" priority="2" operator="between">
      <formula>60.0000000001</formula>
      <formula>80</formula>
    </cfRule>
    <cfRule type="cellIs" dxfId="74" priority="4" operator="between">
      <formula>20.0000000001</formula>
      <formula>40</formula>
    </cfRule>
  </conditionalFormatting>
  <conditionalFormatting sqref="G11">
    <cfRule type="cellIs" dxfId="73" priority="1" operator="between">
      <formula>60.0000000001</formula>
      <formula>80</formula>
    </cfRule>
    <cfRule type="cellIs" dxfId="72" priority="3" operator="between">
      <formula>20.0000000001</formula>
      <formula>40</formula>
    </cfRule>
  </conditionalFormatting>
  <dataValidations count="1">
    <dataValidation type="list" allowBlank="1" showInputMessage="1" showErrorMessage="1" sqref="F5:F8">
      <formula1>"0,5,10,15,20"</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Introduction</vt:lpstr>
      <vt:lpstr>Feedback Form</vt:lpstr>
      <vt:lpstr>Background Information</vt:lpstr>
      <vt:lpstr>1&amp;1C</vt:lpstr>
      <vt:lpstr>2E</vt:lpstr>
      <vt:lpstr>3&amp;3R</vt:lpstr>
      <vt:lpstr>4U</vt:lpstr>
      <vt:lpstr>5F</vt:lpstr>
      <vt:lpstr>6L</vt:lpstr>
      <vt:lpstr>Summary</vt:lpstr>
    </vt:vector>
  </TitlesOfParts>
  <Company>ETH Zuerich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Mertenat, Adeline</dc:creator>
  <cp:lastModifiedBy>Mertenat, Adeline</cp:lastModifiedBy>
  <dcterms:created xsi:type="dcterms:W3CDTF">2021-12-10T13:22:07Z</dcterms:created>
  <dcterms:modified xsi:type="dcterms:W3CDTF">2022-08-08T14:31:01Z</dcterms:modified>
</cp:coreProperties>
</file>